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3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<sst xmlns="http://schemas.openxmlformats.org/spreadsheetml/2006/main" count="105" uniqueCount="76">
  <si>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</si>
  <si>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</si>
  <si>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</si>
  <si>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</si>
  <si>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</si>
  <si>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</si>
  <si>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</si>
  <si>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</si>
  <si>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</si>
  <si>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</si>
  <si>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</si>
  <si>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</si>
  <si>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</si>
  <si>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</si>
  <si>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</si>
  <si>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</si>
  <si>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</si>
  <si>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</si>
  <si>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</si>
  <si>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</si>
  <si>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COMPRENSIVO BUIA</t>
  </si>
  <si>
    <t>33030 BUJA (UD) Via Brigata Rosselli,6 C.F. 82000500304 C.M. UDIC82800X</t>
  </si>
  <si>
    <t>8D00339240 del 05/12/2014</t>
  </si>
  <si>
    <t>8714176202 del 22/12/2014</t>
  </si>
  <si>
    <t>14000101 del 30/11/2014</t>
  </si>
  <si>
    <t>14000145 del 31/12/2014</t>
  </si>
  <si>
    <t>146434676 del 30/12/2014</t>
  </si>
  <si>
    <t>0000016 del 30/01/2015</t>
  </si>
  <si>
    <t>135 - 6PA del 31/12/2014</t>
  </si>
  <si>
    <t>ASG45478 del 01/12/2014</t>
  </si>
  <si>
    <t>20154E00679 del 09/01/2015</t>
  </si>
  <si>
    <t>8D00031497 del 05/02/2015</t>
  </si>
  <si>
    <t>8715036029 del 27/02/2015</t>
  </si>
  <si>
    <t>8715023544 del 19/02/2015</t>
  </si>
  <si>
    <t>2 del 20/02/2015</t>
  </si>
  <si>
    <t>30016/PA del 19/02/2015</t>
  </si>
  <si>
    <t>1/E del 23/02/2015</t>
  </si>
  <si>
    <t>1/2015/PA del 30/01/2015</t>
  </si>
  <si>
    <t>3/2015/pa del 03/02/2015</t>
  </si>
  <si>
    <t>PA51/2015 del 16/02/2015</t>
  </si>
  <si>
    <t>8715055360 del 16/03/2015</t>
  </si>
  <si>
    <t>159214660 del 08/01/2015</t>
  </si>
  <si>
    <t>PAD15000114 del 24/02/2015</t>
  </si>
  <si>
    <t>15.009 del 03/02/2015</t>
  </si>
  <si>
    <t>45 del 27/03/2015</t>
  </si>
  <si>
    <t>15000022 del 28/02/2015</t>
  </si>
  <si>
    <t>15000023 del 28/02/2015</t>
  </si>
  <si>
    <t>FATTPA 1_15 del 31/03/2015</t>
  </si>
  <si>
    <t>40357 del 17/03/2015</t>
  </si>
  <si>
    <t>738 del 09/03/2015</t>
  </si>
  <si>
    <t>8D00088909 del 07/04/2015</t>
  </si>
  <si>
    <t>00001 del 22/04/2015</t>
  </si>
  <si>
    <t>PAD15000173 del 21/04/2015</t>
  </si>
  <si>
    <t>9/2015/pa del 09/04/2015</t>
  </si>
  <si>
    <t>AUC39861 del 01/06/2015</t>
  </si>
  <si>
    <t>8715074078 del 02/04/2015</t>
  </si>
  <si>
    <t>V6000031 del 13/04/2015</t>
  </si>
  <si>
    <t>0000004/FE del 09/05/2015</t>
  </si>
  <si>
    <t>8715103575 del 07/05/2015</t>
  </si>
  <si>
    <t>16 del 22/04/2015</t>
  </si>
  <si>
    <t>64/PA del 22/04/2015</t>
  </si>
  <si>
    <t>75/PA del 29/04/2015</t>
  </si>
  <si>
    <t>2532E del 19/05/2015</t>
  </si>
  <si>
    <t>8D00146119 del 05/06/2015</t>
  </si>
  <si>
    <t>7-ORD NE del 20/05/2015</t>
  </si>
  <si>
    <t>62/PA del 31/05/2015</t>
  </si>
  <si>
    <t>7/EM del 30/04/2015</t>
  </si>
  <si>
    <t>2/E del 08/06/2015</t>
  </si>
  <si>
    <t>3-E15 del 10/06/2015</t>
  </si>
  <si>
    <t>30334/PA del 17/06/2015</t>
  </si>
  <si>
    <t>30335/PA del 17/06/2015</t>
  </si>
  <si>
    <t>30333/PA del 17/06/2015</t>
  </si>
  <si>
    <t>01/2015 PA del 18/06/2015</t>
  </si>
  <si>
    <t>8715143098 del 26/06/2015</t>
  </si>
  <si>
    <t>2015/54/PA del 30/06/2015</t>
  </si>
  <si>
    <t>V3-10348 del 05/06/2015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</si>
</sst>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ddd\ d\ mmmm\ yyyy"/>
    <numFmt numFmtId="166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3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2015</v>
      </c>
    </row>
    <row r="7" spans="1:6" ht="30" customHeight="1">
      <c r="A7" s="40" t="s">
        <v>1</v>
      </c>
      <c r="B7" s="41"/>
      <c r="C7" s="41"/>
      <c r="D7" s="41"/>
      <c r="E7" s="41"/>
      <c r="F7" s="42"/>
    </row>
    <row r="8" spans="1:6" ht="27" customHeight="1">
      <c r="A8" s="40" t="s">
        <v>12</v>
      </c>
      <c r="B8" s="41"/>
      <c r="C8" s="41"/>
      <c r="D8" s="41"/>
      <c r="E8" s="41"/>
      <c r="F8" s="42"/>
    </row>
    <row r="9" spans="1:6" ht="30.75" customHeight="1">
      <c r="A9" s="53" t="s">
        <v>0</v>
      </c>
      <c r="B9" s="44"/>
      <c r="C9" s="43" t="s">
        <v>6</v>
      </c>
      <c r="D9" s="44"/>
      <c r="E9" s="31" t="s">
        <v>13</v>
      </c>
      <c r="F9" s="32"/>
    </row>
    <row r="10" spans="1:6" ht="29.25" customHeight="1" thickBot="1">
      <c r="A10" s="47">
        <f>SUM(B16:B19)</f>
        <v>59</v>
      </c>
      <c r="B10" s="38"/>
      <c r="C10" s="37">
        <f>SUM(C16:D19)</f>
        <v>37748.15000000001</v>
      </c>
      <c r="D10" s="38"/>
      <c r="E10" s="48">
        <f>('Trimestre 1'!H1+'Trimestre 2'!H1+'Trimestre 3'!H1+'Trimestre 4'!H1)/C10</f>
        <v>-14.762185696517573</v>
      </c>
      <c r="F10" s="4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0" t="s">
        <v>2</v>
      </c>
      <c r="B13" s="51"/>
      <c r="C13" s="51"/>
      <c r="D13" s="51"/>
      <c r="E13" s="51"/>
      <c r="F13" s="52"/>
    </row>
    <row r="14" spans="1:6" ht="27" customHeight="1">
      <c r="A14" s="40" t="s">
        <v>3</v>
      </c>
      <c r="B14" s="41"/>
      <c r="C14" s="41"/>
      <c r="D14" s="41"/>
      <c r="E14" s="41"/>
      <c r="F14" s="42"/>
    </row>
    <row r="15" spans="1:12" ht="46.5" customHeight="1">
      <c r="A15" s="21" t="s">
        <v>4</v>
      </c>
      <c r="B15" s="27" t="s">
        <v>0</v>
      </c>
      <c r="C15" s="43" t="s">
        <v>6</v>
      </c>
      <c r="D15" s="44"/>
      <c r="E15" s="45" t="s">
        <v>14</v>
      </c>
      <c r="F15" s="46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24</v>
      </c>
      <c r="C16" s="29">
        <f>'Trimestre 1'!B1</f>
        <v>10008.270000000002</v>
      </c>
      <c r="D16" s="39"/>
      <c r="E16" s="29">
        <f>'Trimestre 1'!G1</f>
        <v>-4.077634796023688</v>
      </c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30</v>
      </c>
      <c r="C17" s="29">
        <f>'Trimestre 2'!B1</f>
        <v>23316.290000000005</v>
      </c>
      <c r="D17" s="39"/>
      <c r="E17" s="29">
        <f>'Trimestre 2'!G1</f>
        <v>-23.890477859041894</v>
      </c>
      <c r="F17" s="30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5</v>
      </c>
      <c r="C18" s="29">
        <f>'Trimestre 3'!B1</f>
        <v>4423.59</v>
      </c>
      <c r="D18" s="39"/>
      <c r="E18" s="29">
        <f>'Trimestre 3'!G1</f>
        <v>9.178558591551205</v>
      </c>
      <c r="F18" s="30"/>
    </row>
    <row r="19" spans="1:6" ht="21.75" customHeight="1" thickBot="1">
      <c r="A19" s="24" t="s">
        <v>18</v>
      </c>
      <c r="B19" s="25">
        <f>'Trimestre 4'!C1</f>
        <v>0</v>
      </c>
      <c r="C19" s="34">
        <f>'Trimestre 4'!B1</f>
        <v>0</v>
      </c>
      <c r="D19" s="36"/>
      <c r="E19" s="34">
        <f>'Trimestre 4'!G1</f>
        <v>0</v>
      </c>
      <c r="F19" s="35"/>
    </row>
    <row r="20" spans="1:6" ht="46.5" customHeight="1">
      <c r="A20" s="11"/>
      <c r="B20" s="12"/>
      <c r="C20" s="33"/>
      <c r="D20" s="33"/>
      <c r="E20" s="12"/>
      <c r="F20" s="12"/>
    </row>
  </sheetData>
  <sheetProtection/>
  <mergeCells count="21"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10008.270000000002</v>
      </c>
      <c r="C1">
        <f>COUNTA(A4:A203)</f>
        <v>24</v>
      </c>
      <c r="G1" s="20">
        <f>IF(B1&lt;&gt;0,H1/B1,0)</f>
        <v>-4.077634796023688</v>
      </c>
      <c r="H1" s="19">
        <f>SUM(H4:H195)</f>
        <v>-40810.07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76</v>
      </c>
      <c r="C4" s="17">
        <v>42032</v>
      </c>
      <c r="D4" s="17">
        <v>42012</v>
      </c>
      <c r="E4" s="17"/>
      <c r="F4" s="17"/>
      <c r="G4" s="1">
        <f>D4-C4-(F4-E4)</f>
        <v>-20</v>
      </c>
      <c r="H4" s="16">
        <f>B4*G4</f>
        <v>-1520</v>
      </c>
    </row>
    <row r="5" spans="1:8" ht="15">
      <c r="A5" s="28" t="s">
        <v>23</v>
      </c>
      <c r="B5" s="16">
        <v>33.81</v>
      </c>
      <c r="C5" s="17">
        <v>42032</v>
      </c>
      <c r="D5" s="17">
        <v>42026</v>
      </c>
      <c r="E5" s="17"/>
      <c r="F5" s="17"/>
      <c r="G5" s="1">
        <f aca="true" t="shared" si="0" ref="G5:G68">D5-C5-(F5-E5)</f>
        <v>-6</v>
      </c>
      <c r="H5" s="16">
        <f aca="true" t="shared" si="1" ref="H5:H68">B5*G5</f>
        <v>-202.86</v>
      </c>
    </row>
    <row r="6" spans="1:8" ht="15">
      <c r="A6" s="28" t="s">
        <v>24</v>
      </c>
      <c r="B6" s="16">
        <v>2309.41</v>
      </c>
      <c r="C6" s="17">
        <v>42015</v>
      </c>
      <c r="D6" s="17">
        <v>42026</v>
      </c>
      <c r="E6" s="17"/>
      <c r="F6" s="17"/>
      <c r="G6" s="1">
        <f t="shared" si="0"/>
        <v>11</v>
      </c>
      <c r="H6" s="16">
        <f t="shared" si="1"/>
        <v>25403.51</v>
      </c>
    </row>
    <row r="7" spans="1:8" ht="15">
      <c r="A7" s="28" t="s">
        <v>25</v>
      </c>
      <c r="B7" s="16">
        <v>193.96</v>
      </c>
      <c r="C7" s="17">
        <v>42043</v>
      </c>
      <c r="D7" s="17">
        <v>42026</v>
      </c>
      <c r="E7" s="17"/>
      <c r="F7" s="17"/>
      <c r="G7" s="1">
        <f t="shared" si="0"/>
        <v>-17</v>
      </c>
      <c r="H7" s="16">
        <f t="shared" si="1"/>
        <v>-3297.32</v>
      </c>
    </row>
    <row r="8" spans="1:8" ht="15">
      <c r="A8" s="28" t="s">
        <v>25</v>
      </c>
      <c r="B8" s="16">
        <v>199.38</v>
      </c>
      <c r="C8" s="17">
        <v>42043</v>
      </c>
      <c r="D8" s="17">
        <v>42026</v>
      </c>
      <c r="E8" s="17"/>
      <c r="F8" s="17"/>
      <c r="G8" s="1">
        <f t="shared" si="0"/>
        <v>-17</v>
      </c>
      <c r="H8" s="16">
        <f t="shared" si="1"/>
        <v>-3389.46</v>
      </c>
    </row>
    <row r="9" spans="1:8" ht="15">
      <c r="A9" s="28" t="s">
        <v>26</v>
      </c>
      <c r="B9" s="16">
        <v>191.71</v>
      </c>
      <c r="C9" s="17">
        <v>42041</v>
      </c>
      <c r="D9" s="17">
        <v>42045</v>
      </c>
      <c r="E9" s="17"/>
      <c r="F9" s="17"/>
      <c r="G9" s="1">
        <f t="shared" si="0"/>
        <v>4</v>
      </c>
      <c r="H9" s="16">
        <f t="shared" si="1"/>
        <v>766.84</v>
      </c>
    </row>
    <row r="10" spans="1:8" ht="15">
      <c r="A10" s="28" t="s">
        <v>26</v>
      </c>
      <c r="B10" s="16">
        <v>191.71</v>
      </c>
      <c r="C10" s="17">
        <v>42041</v>
      </c>
      <c r="D10" s="17">
        <v>42045</v>
      </c>
      <c r="E10" s="17"/>
      <c r="F10" s="17"/>
      <c r="G10" s="1">
        <f t="shared" si="0"/>
        <v>4</v>
      </c>
      <c r="H10" s="16">
        <f t="shared" si="1"/>
        <v>766.84</v>
      </c>
    </row>
    <row r="11" spans="1:8" ht="15">
      <c r="A11" s="28" t="s">
        <v>27</v>
      </c>
      <c r="B11" s="16">
        <v>594.12</v>
      </c>
      <c r="C11" s="17">
        <v>42067</v>
      </c>
      <c r="D11" s="17">
        <v>42045</v>
      </c>
      <c r="E11" s="17"/>
      <c r="F11" s="17"/>
      <c r="G11" s="1">
        <f t="shared" si="0"/>
        <v>-22</v>
      </c>
      <c r="H11" s="16">
        <f t="shared" si="1"/>
        <v>-13070.64</v>
      </c>
    </row>
    <row r="12" spans="1:8" ht="15">
      <c r="A12" s="28" t="s">
        <v>28</v>
      </c>
      <c r="B12" s="16">
        <v>434.5</v>
      </c>
      <c r="C12" s="17">
        <v>42061</v>
      </c>
      <c r="D12" s="17">
        <v>42047</v>
      </c>
      <c r="E12" s="17"/>
      <c r="F12" s="17"/>
      <c r="G12" s="1">
        <f t="shared" si="0"/>
        <v>-14</v>
      </c>
      <c r="H12" s="16">
        <f t="shared" si="1"/>
        <v>-6083</v>
      </c>
    </row>
    <row r="13" spans="1:8" ht="15">
      <c r="A13" s="28" t="s">
        <v>29</v>
      </c>
      <c r="B13" s="16">
        <v>279.8</v>
      </c>
      <c r="C13" s="17">
        <v>42032</v>
      </c>
      <c r="D13" s="17">
        <v>42048</v>
      </c>
      <c r="E13" s="17"/>
      <c r="F13" s="17"/>
      <c r="G13" s="1">
        <f t="shared" si="0"/>
        <v>16</v>
      </c>
      <c r="H13" s="16">
        <f t="shared" si="1"/>
        <v>4476.8</v>
      </c>
    </row>
    <row r="14" spans="1:8" ht="15">
      <c r="A14" s="28" t="s">
        <v>30</v>
      </c>
      <c r="B14" s="16">
        <v>90</v>
      </c>
      <c r="C14" s="17">
        <v>42053</v>
      </c>
      <c r="D14" s="17">
        <v>42060</v>
      </c>
      <c r="E14" s="17"/>
      <c r="F14" s="17"/>
      <c r="G14" s="1">
        <f t="shared" si="0"/>
        <v>7</v>
      </c>
      <c r="H14" s="16">
        <f t="shared" si="1"/>
        <v>630</v>
      </c>
    </row>
    <row r="15" spans="1:8" ht="15">
      <c r="A15" s="28" t="s">
        <v>31</v>
      </c>
      <c r="B15" s="16">
        <v>61.86</v>
      </c>
      <c r="C15" s="17">
        <v>42055</v>
      </c>
      <c r="D15" s="17">
        <v>42060</v>
      </c>
      <c r="E15" s="17"/>
      <c r="F15" s="17"/>
      <c r="G15" s="1">
        <f t="shared" si="0"/>
        <v>5</v>
      </c>
      <c r="H15" s="16">
        <f t="shared" si="1"/>
        <v>309.3</v>
      </c>
    </row>
    <row r="16" spans="1:8" ht="15">
      <c r="A16" s="28" t="s">
        <v>32</v>
      </c>
      <c r="B16" s="16">
        <v>207.64</v>
      </c>
      <c r="C16" s="17">
        <v>42095</v>
      </c>
      <c r="D16" s="17">
        <v>42074</v>
      </c>
      <c r="E16" s="17"/>
      <c r="F16" s="17"/>
      <c r="G16" s="1">
        <f t="shared" si="0"/>
        <v>-21</v>
      </c>
      <c r="H16" s="16">
        <f t="shared" si="1"/>
        <v>-4360.44</v>
      </c>
    </row>
    <row r="17" spans="1:8" ht="15">
      <c r="A17" s="28" t="s">
        <v>33</v>
      </c>
      <c r="B17" s="16">
        <v>43.43</v>
      </c>
      <c r="C17" s="17">
        <v>42085</v>
      </c>
      <c r="D17" s="17">
        <v>42074</v>
      </c>
      <c r="E17" s="17"/>
      <c r="F17" s="17"/>
      <c r="G17" s="1">
        <f t="shared" si="0"/>
        <v>-11</v>
      </c>
      <c r="H17" s="16">
        <f t="shared" si="1"/>
        <v>-477.73</v>
      </c>
    </row>
    <row r="18" spans="1:8" ht="15">
      <c r="A18" s="28" t="s">
        <v>34</v>
      </c>
      <c r="B18" s="16">
        <v>400</v>
      </c>
      <c r="C18" s="17">
        <v>42086</v>
      </c>
      <c r="D18" s="17">
        <v>42074</v>
      </c>
      <c r="E18" s="17"/>
      <c r="F18" s="17"/>
      <c r="G18" s="1">
        <f t="shared" si="0"/>
        <v>-12</v>
      </c>
      <c r="H18" s="16">
        <f t="shared" si="1"/>
        <v>-4800</v>
      </c>
    </row>
    <row r="19" spans="1:8" ht="15">
      <c r="A19" s="28" t="s">
        <v>35</v>
      </c>
      <c r="B19" s="16">
        <v>609.09</v>
      </c>
      <c r="C19" s="17">
        <v>42085</v>
      </c>
      <c r="D19" s="17">
        <v>42074</v>
      </c>
      <c r="E19" s="17"/>
      <c r="F19" s="17"/>
      <c r="G19" s="1">
        <f t="shared" si="0"/>
        <v>-11</v>
      </c>
      <c r="H19" s="16">
        <f t="shared" si="1"/>
        <v>-6699.990000000001</v>
      </c>
    </row>
    <row r="20" spans="1:8" ht="15">
      <c r="A20" s="28" t="s">
        <v>36</v>
      </c>
      <c r="B20" s="16">
        <v>1275</v>
      </c>
      <c r="C20" s="17">
        <v>42096</v>
      </c>
      <c r="D20" s="17">
        <v>42076</v>
      </c>
      <c r="E20" s="17"/>
      <c r="F20" s="17"/>
      <c r="G20" s="1">
        <f t="shared" si="0"/>
        <v>-20</v>
      </c>
      <c r="H20" s="16">
        <f t="shared" si="1"/>
        <v>-25500</v>
      </c>
    </row>
    <row r="21" spans="1:8" ht="15">
      <c r="A21" s="28" t="s">
        <v>37</v>
      </c>
      <c r="B21" s="16">
        <v>199</v>
      </c>
      <c r="C21" s="17">
        <v>42071</v>
      </c>
      <c r="D21" s="17">
        <v>42077</v>
      </c>
      <c r="E21" s="17"/>
      <c r="F21" s="17"/>
      <c r="G21" s="1">
        <f t="shared" si="0"/>
        <v>6</v>
      </c>
      <c r="H21" s="16">
        <f t="shared" si="1"/>
        <v>1194</v>
      </c>
    </row>
    <row r="22" spans="1:8" ht="15">
      <c r="A22" s="28" t="s">
        <v>38</v>
      </c>
      <c r="B22" s="16">
        <v>549</v>
      </c>
      <c r="C22" s="17">
        <v>42071</v>
      </c>
      <c r="D22" s="17">
        <v>42077</v>
      </c>
      <c r="E22" s="17"/>
      <c r="F22" s="17"/>
      <c r="G22" s="1">
        <f t="shared" si="0"/>
        <v>6</v>
      </c>
      <c r="H22" s="16">
        <f t="shared" si="1"/>
        <v>3294</v>
      </c>
    </row>
    <row r="23" spans="1:8" ht="15">
      <c r="A23" s="28" t="s">
        <v>39</v>
      </c>
      <c r="B23" s="16">
        <v>1202</v>
      </c>
      <c r="C23" s="17">
        <v>42084</v>
      </c>
      <c r="D23" s="17">
        <v>42087</v>
      </c>
      <c r="E23" s="17"/>
      <c r="F23" s="17"/>
      <c r="G23" s="1">
        <f t="shared" si="0"/>
        <v>3</v>
      </c>
      <c r="H23" s="16">
        <f t="shared" si="1"/>
        <v>3606</v>
      </c>
    </row>
    <row r="24" spans="1:8" ht="15">
      <c r="A24" s="28" t="s">
        <v>40</v>
      </c>
      <c r="B24" s="16">
        <v>22.48</v>
      </c>
      <c r="C24" s="17">
        <v>42110</v>
      </c>
      <c r="D24" s="17">
        <v>42087</v>
      </c>
      <c r="E24" s="17"/>
      <c r="F24" s="17"/>
      <c r="G24" s="1">
        <f t="shared" si="0"/>
        <v>-23</v>
      </c>
      <c r="H24" s="16">
        <f t="shared" si="1"/>
        <v>-517.04</v>
      </c>
    </row>
    <row r="25" spans="1:8" ht="15">
      <c r="A25" s="28" t="s">
        <v>41</v>
      </c>
      <c r="B25" s="16">
        <v>314.28</v>
      </c>
      <c r="C25" s="17">
        <v>42121</v>
      </c>
      <c r="D25" s="17">
        <v>42087</v>
      </c>
      <c r="E25" s="17"/>
      <c r="F25" s="17"/>
      <c r="G25" s="1">
        <f t="shared" si="0"/>
        <v>-34</v>
      </c>
      <c r="H25" s="16">
        <f t="shared" si="1"/>
        <v>-10685.519999999999</v>
      </c>
    </row>
    <row r="26" spans="1:8" ht="15">
      <c r="A26" s="28" t="s">
        <v>42</v>
      </c>
      <c r="B26" s="16">
        <v>432.29</v>
      </c>
      <c r="C26" s="17">
        <v>42091</v>
      </c>
      <c r="D26" s="17">
        <v>42087</v>
      </c>
      <c r="E26" s="17"/>
      <c r="F26" s="17"/>
      <c r="G26" s="1">
        <f t="shared" si="0"/>
        <v>-4</v>
      </c>
      <c r="H26" s="16">
        <f t="shared" si="1"/>
        <v>-1729.16</v>
      </c>
    </row>
    <row r="27" spans="1:8" ht="15">
      <c r="A27" s="28" t="s">
        <v>43</v>
      </c>
      <c r="B27" s="16">
        <v>97.8</v>
      </c>
      <c r="C27" s="17">
        <v>42077</v>
      </c>
      <c r="D27" s="17">
        <v>42088</v>
      </c>
      <c r="E27" s="17"/>
      <c r="F27" s="17"/>
      <c r="G27" s="1">
        <f t="shared" si="0"/>
        <v>11</v>
      </c>
      <c r="H27" s="16">
        <f t="shared" si="1"/>
        <v>1075.8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23316.290000000005</v>
      </c>
      <c r="C1">
        <f>COUNTA(A4:A203)</f>
        <v>30</v>
      </c>
      <c r="G1" s="20">
        <f>IF(B1&lt;&gt;0,H1/B1,0)</f>
        <v>-23.890477859041894</v>
      </c>
      <c r="H1" s="19">
        <f>SUM(H4:H195)</f>
        <v>-557037.31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44</v>
      </c>
      <c r="B4" s="16">
        <v>1402.5</v>
      </c>
      <c r="C4" s="17">
        <v>42126</v>
      </c>
      <c r="D4" s="17">
        <v>42102</v>
      </c>
      <c r="E4" s="17"/>
      <c r="F4" s="17"/>
      <c r="G4" s="1">
        <f>D4-C4-(F4-E4)</f>
        <v>-24</v>
      </c>
      <c r="H4" s="16">
        <f>B4*G4</f>
        <v>-33660</v>
      </c>
    </row>
    <row r="5" spans="1:8" ht="15">
      <c r="A5" s="28" t="s">
        <v>45</v>
      </c>
      <c r="B5" s="16">
        <v>1265.81</v>
      </c>
      <c r="C5" s="17">
        <v>42107</v>
      </c>
      <c r="D5" s="17">
        <v>42114</v>
      </c>
      <c r="E5" s="17"/>
      <c r="F5" s="17"/>
      <c r="G5" s="1">
        <f aca="true" t="shared" si="0" ref="G5:G68">D5-C5-(F5-E5)</f>
        <v>7</v>
      </c>
      <c r="H5" s="16">
        <f aca="true" t="shared" si="1" ref="H5:H68">B5*G5</f>
        <v>8860.67</v>
      </c>
    </row>
    <row r="6" spans="1:8" ht="15">
      <c r="A6" s="28" t="s">
        <v>46</v>
      </c>
      <c r="B6" s="16">
        <v>21</v>
      </c>
      <c r="C6" s="17">
        <v>42107</v>
      </c>
      <c r="D6" s="17">
        <v>42114</v>
      </c>
      <c r="E6" s="17"/>
      <c r="F6" s="17"/>
      <c r="G6" s="1">
        <f t="shared" si="0"/>
        <v>7</v>
      </c>
      <c r="H6" s="16">
        <f t="shared" si="1"/>
        <v>147</v>
      </c>
    </row>
    <row r="7" spans="1:8" ht="15">
      <c r="A7" s="28" t="s">
        <v>47</v>
      </c>
      <c r="B7" s="16">
        <v>819</v>
      </c>
      <c r="C7" s="17">
        <v>42126</v>
      </c>
      <c r="D7" s="17">
        <v>42114</v>
      </c>
      <c r="E7" s="17"/>
      <c r="F7" s="17"/>
      <c r="G7" s="1">
        <f t="shared" si="0"/>
        <v>-12</v>
      </c>
      <c r="H7" s="16">
        <f t="shared" si="1"/>
        <v>-9828</v>
      </c>
    </row>
    <row r="8" spans="1:8" ht="15">
      <c r="A8" s="28" t="s">
        <v>48</v>
      </c>
      <c r="B8" s="16">
        <v>285</v>
      </c>
      <c r="C8" s="17">
        <v>42112</v>
      </c>
      <c r="D8" s="17">
        <v>42116</v>
      </c>
      <c r="E8" s="17"/>
      <c r="F8" s="17"/>
      <c r="G8" s="1">
        <f t="shared" si="0"/>
        <v>4</v>
      </c>
      <c r="H8" s="16">
        <f t="shared" si="1"/>
        <v>1140</v>
      </c>
    </row>
    <row r="9" spans="1:8" ht="15">
      <c r="A9" s="28" t="s">
        <v>49</v>
      </c>
      <c r="B9" s="16">
        <v>764.13</v>
      </c>
      <c r="C9" s="17">
        <v>42116</v>
      </c>
      <c r="D9" s="17">
        <v>42116</v>
      </c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 t="s">
        <v>50</v>
      </c>
      <c r="B10" s="16">
        <v>61.86</v>
      </c>
      <c r="C10" s="17">
        <v>42160</v>
      </c>
      <c r="D10" s="17">
        <v>42137</v>
      </c>
      <c r="E10" s="17"/>
      <c r="F10" s="17"/>
      <c r="G10" s="1">
        <f t="shared" si="0"/>
        <v>-23</v>
      </c>
      <c r="H10" s="16">
        <f t="shared" si="1"/>
        <v>-1422.78</v>
      </c>
    </row>
    <row r="11" spans="1:8" ht="15">
      <c r="A11" s="28" t="s">
        <v>51</v>
      </c>
      <c r="B11" s="16">
        <v>138.45</v>
      </c>
      <c r="C11" s="17">
        <v>42154</v>
      </c>
      <c r="D11" s="17">
        <v>42137</v>
      </c>
      <c r="E11" s="17"/>
      <c r="F11" s="17"/>
      <c r="G11" s="1">
        <f t="shared" si="0"/>
        <v>-17</v>
      </c>
      <c r="H11" s="16">
        <f t="shared" si="1"/>
        <v>-2353.6499999999996</v>
      </c>
    </row>
    <row r="12" spans="1:8" ht="15">
      <c r="A12" s="28" t="s">
        <v>52</v>
      </c>
      <c r="B12" s="16">
        <v>163.1</v>
      </c>
      <c r="C12" s="17">
        <v>42151</v>
      </c>
      <c r="D12" s="17">
        <v>42137</v>
      </c>
      <c r="E12" s="17"/>
      <c r="F12" s="17"/>
      <c r="G12" s="1">
        <f t="shared" si="0"/>
        <v>-14</v>
      </c>
      <c r="H12" s="16">
        <f t="shared" si="1"/>
        <v>-2283.4</v>
      </c>
    </row>
    <row r="13" spans="1:8" ht="15">
      <c r="A13" s="28" t="s">
        <v>53</v>
      </c>
      <c r="B13" s="16">
        <v>120</v>
      </c>
      <c r="C13" s="17">
        <v>42128</v>
      </c>
      <c r="D13" s="17">
        <v>42137</v>
      </c>
      <c r="E13" s="17"/>
      <c r="F13" s="17"/>
      <c r="G13" s="1">
        <f t="shared" si="0"/>
        <v>9</v>
      </c>
      <c r="H13" s="16">
        <f t="shared" si="1"/>
        <v>1080</v>
      </c>
    </row>
    <row r="14" spans="1:8" ht="15">
      <c r="A14" s="28" t="s">
        <v>54</v>
      </c>
      <c r="B14" s="16">
        <v>229.34</v>
      </c>
      <c r="C14" s="17">
        <v>42197</v>
      </c>
      <c r="D14" s="17">
        <v>42137</v>
      </c>
      <c r="E14" s="17"/>
      <c r="F14" s="17"/>
      <c r="G14" s="1">
        <f t="shared" si="0"/>
        <v>-60</v>
      </c>
      <c r="H14" s="16">
        <f t="shared" si="1"/>
        <v>-13760.4</v>
      </c>
    </row>
    <row r="15" spans="1:8" ht="15">
      <c r="A15" s="28" t="s">
        <v>55</v>
      </c>
      <c r="B15" s="16">
        <v>20.71</v>
      </c>
      <c r="C15" s="17">
        <v>42133</v>
      </c>
      <c r="D15" s="17">
        <v>42137</v>
      </c>
      <c r="E15" s="17"/>
      <c r="F15" s="17"/>
      <c r="G15" s="1">
        <f t="shared" si="0"/>
        <v>4</v>
      </c>
      <c r="H15" s="16">
        <f t="shared" si="1"/>
        <v>82.84</v>
      </c>
    </row>
    <row r="16" spans="1:8" ht="15">
      <c r="A16" s="28" t="s">
        <v>56</v>
      </c>
      <c r="B16" s="16">
        <v>750</v>
      </c>
      <c r="C16" s="17">
        <v>42167</v>
      </c>
      <c r="D16" s="17">
        <v>42139</v>
      </c>
      <c r="E16" s="17"/>
      <c r="F16" s="17"/>
      <c r="G16" s="1">
        <f t="shared" si="0"/>
        <v>-28</v>
      </c>
      <c r="H16" s="16">
        <f t="shared" si="1"/>
        <v>-21000</v>
      </c>
    </row>
    <row r="17" spans="1:8" ht="15">
      <c r="A17" s="28" t="s">
        <v>57</v>
      </c>
      <c r="B17" s="16">
        <v>5800</v>
      </c>
      <c r="C17" s="17">
        <v>42165</v>
      </c>
      <c r="D17" s="17">
        <v>42139</v>
      </c>
      <c r="E17" s="17"/>
      <c r="F17" s="17"/>
      <c r="G17" s="1">
        <f t="shared" si="0"/>
        <v>-26</v>
      </c>
      <c r="H17" s="16">
        <f t="shared" si="1"/>
        <v>-150800</v>
      </c>
    </row>
    <row r="18" spans="1:8" ht="15">
      <c r="A18" s="28" t="s">
        <v>58</v>
      </c>
      <c r="B18" s="16">
        <v>15.29</v>
      </c>
      <c r="C18" s="17">
        <v>42162</v>
      </c>
      <c r="D18" s="17">
        <v>42139</v>
      </c>
      <c r="E18" s="17"/>
      <c r="F18" s="17"/>
      <c r="G18" s="1">
        <f t="shared" si="0"/>
        <v>-23</v>
      </c>
      <c r="H18" s="16">
        <f t="shared" si="1"/>
        <v>-351.66999999999996</v>
      </c>
    </row>
    <row r="19" spans="1:8" ht="15">
      <c r="A19" s="28" t="s">
        <v>59</v>
      </c>
      <c r="B19" s="16">
        <v>1040</v>
      </c>
      <c r="C19" s="17">
        <v>42158</v>
      </c>
      <c r="D19" s="17">
        <v>42154</v>
      </c>
      <c r="E19" s="17"/>
      <c r="F19" s="17"/>
      <c r="G19" s="1">
        <f t="shared" si="0"/>
        <v>-4</v>
      </c>
      <c r="H19" s="16">
        <f t="shared" si="1"/>
        <v>-4160</v>
      </c>
    </row>
    <row r="20" spans="1:8" ht="15">
      <c r="A20" s="28" t="s">
        <v>60</v>
      </c>
      <c r="B20" s="16">
        <v>727.27</v>
      </c>
      <c r="C20" s="17">
        <v>42194</v>
      </c>
      <c r="D20" s="17">
        <v>42154</v>
      </c>
      <c r="E20" s="17"/>
      <c r="F20" s="17"/>
      <c r="G20" s="1">
        <f t="shared" si="0"/>
        <v>-40</v>
      </c>
      <c r="H20" s="16">
        <f t="shared" si="1"/>
        <v>-29090.8</v>
      </c>
    </row>
    <row r="21" spans="1:8" ht="15">
      <c r="A21" s="28" t="s">
        <v>61</v>
      </c>
      <c r="B21" s="16">
        <v>636.36</v>
      </c>
      <c r="C21" s="17">
        <v>42159</v>
      </c>
      <c r="D21" s="17">
        <v>42154</v>
      </c>
      <c r="E21" s="17"/>
      <c r="F21" s="17"/>
      <c r="G21" s="1">
        <f t="shared" si="0"/>
        <v>-5</v>
      </c>
      <c r="H21" s="16">
        <f t="shared" si="1"/>
        <v>-3181.8</v>
      </c>
    </row>
    <row r="22" spans="1:8" ht="15">
      <c r="A22" s="28" t="s">
        <v>62</v>
      </c>
      <c r="B22" s="16">
        <v>150</v>
      </c>
      <c r="C22" s="17">
        <v>42179</v>
      </c>
      <c r="D22" s="17">
        <v>42154</v>
      </c>
      <c r="E22" s="17"/>
      <c r="F22" s="17"/>
      <c r="G22" s="1">
        <f t="shared" si="0"/>
        <v>-25</v>
      </c>
      <c r="H22" s="16">
        <f t="shared" si="1"/>
        <v>-3750</v>
      </c>
    </row>
    <row r="23" spans="1:8" ht="15">
      <c r="A23" s="28" t="s">
        <v>54</v>
      </c>
      <c r="B23" s="16">
        <v>0</v>
      </c>
      <c r="C23" s="17">
        <v>42197</v>
      </c>
      <c r="D23" s="17">
        <v>42182</v>
      </c>
      <c r="E23" s="17"/>
      <c r="F23" s="17"/>
      <c r="G23" s="1">
        <f t="shared" si="0"/>
        <v>-15</v>
      </c>
      <c r="H23" s="16">
        <f t="shared" si="1"/>
        <v>0</v>
      </c>
    </row>
    <row r="24" spans="1:8" ht="15">
      <c r="A24" s="28" t="s">
        <v>63</v>
      </c>
      <c r="B24" s="16">
        <v>61.86</v>
      </c>
      <c r="C24" s="17">
        <v>42202</v>
      </c>
      <c r="D24" s="17">
        <v>42182</v>
      </c>
      <c r="E24" s="17"/>
      <c r="F24" s="17"/>
      <c r="G24" s="1">
        <f t="shared" si="0"/>
        <v>-20</v>
      </c>
      <c r="H24" s="16">
        <f t="shared" si="1"/>
        <v>-1237.2</v>
      </c>
    </row>
    <row r="25" spans="1:8" ht="15">
      <c r="A25" s="28" t="s">
        <v>64</v>
      </c>
      <c r="B25" s="16">
        <v>155</v>
      </c>
      <c r="C25" s="17">
        <v>42197</v>
      </c>
      <c r="D25" s="17">
        <v>42182</v>
      </c>
      <c r="E25" s="17"/>
      <c r="F25" s="17"/>
      <c r="G25" s="1">
        <f t="shared" si="0"/>
        <v>-15</v>
      </c>
      <c r="H25" s="16">
        <f t="shared" si="1"/>
        <v>-2325</v>
      </c>
    </row>
    <row r="26" spans="1:8" ht="15">
      <c r="A26" s="28" t="s">
        <v>65</v>
      </c>
      <c r="B26" s="16">
        <v>648</v>
      </c>
      <c r="C26" s="17">
        <v>42202</v>
      </c>
      <c r="D26" s="17">
        <v>42182</v>
      </c>
      <c r="E26" s="17"/>
      <c r="F26" s="17"/>
      <c r="G26" s="1">
        <f t="shared" si="0"/>
        <v>-20</v>
      </c>
      <c r="H26" s="16">
        <f t="shared" si="1"/>
        <v>-12960</v>
      </c>
    </row>
    <row r="27" spans="1:8" ht="15">
      <c r="A27" s="28" t="s">
        <v>66</v>
      </c>
      <c r="B27" s="16">
        <v>262.35</v>
      </c>
      <c r="C27" s="17">
        <v>42196</v>
      </c>
      <c r="D27" s="17">
        <v>42182</v>
      </c>
      <c r="E27" s="17"/>
      <c r="F27" s="17"/>
      <c r="G27" s="1">
        <f t="shared" si="0"/>
        <v>-14</v>
      </c>
      <c r="H27" s="16">
        <f t="shared" si="1"/>
        <v>-3672.9000000000005</v>
      </c>
    </row>
    <row r="28" spans="1:8" ht="15">
      <c r="A28" s="28" t="s">
        <v>67</v>
      </c>
      <c r="B28" s="16">
        <v>1300</v>
      </c>
      <c r="C28" s="17">
        <v>42256</v>
      </c>
      <c r="D28" s="17">
        <v>42182</v>
      </c>
      <c r="E28" s="17"/>
      <c r="F28" s="17"/>
      <c r="G28" s="1">
        <f t="shared" si="0"/>
        <v>-74</v>
      </c>
      <c r="H28" s="16">
        <f t="shared" si="1"/>
        <v>-96200</v>
      </c>
    </row>
    <row r="29" spans="1:8" ht="15">
      <c r="A29" s="28" t="s">
        <v>68</v>
      </c>
      <c r="B29" s="16">
        <v>4012</v>
      </c>
      <c r="C29" s="17">
        <v>42210</v>
      </c>
      <c r="D29" s="17">
        <v>42182</v>
      </c>
      <c r="E29" s="17"/>
      <c r="F29" s="17"/>
      <c r="G29" s="1">
        <f t="shared" si="0"/>
        <v>-28</v>
      </c>
      <c r="H29" s="16">
        <f t="shared" si="1"/>
        <v>-112336</v>
      </c>
    </row>
    <row r="30" spans="1:8" ht="15">
      <c r="A30" s="28" t="s">
        <v>68</v>
      </c>
      <c r="B30" s="16">
        <v>240</v>
      </c>
      <c r="C30" s="17">
        <v>42210</v>
      </c>
      <c r="D30" s="17">
        <v>42182</v>
      </c>
      <c r="E30" s="17"/>
      <c r="F30" s="17"/>
      <c r="G30" s="1">
        <f t="shared" si="0"/>
        <v>-28</v>
      </c>
      <c r="H30" s="16">
        <f t="shared" si="1"/>
        <v>-6720</v>
      </c>
    </row>
    <row r="31" spans="1:8" ht="15">
      <c r="A31" s="28" t="s">
        <v>69</v>
      </c>
      <c r="B31" s="16">
        <v>645.45</v>
      </c>
      <c r="C31" s="17">
        <v>42208</v>
      </c>
      <c r="D31" s="17">
        <v>42182</v>
      </c>
      <c r="E31" s="17"/>
      <c r="F31" s="17"/>
      <c r="G31" s="1">
        <f t="shared" si="0"/>
        <v>-26</v>
      </c>
      <c r="H31" s="16">
        <f t="shared" si="1"/>
        <v>-16781.7</v>
      </c>
    </row>
    <row r="32" spans="1:8" ht="15">
      <c r="A32" s="28" t="s">
        <v>70</v>
      </c>
      <c r="B32" s="16">
        <v>654.54</v>
      </c>
      <c r="C32" s="17">
        <v>42207</v>
      </c>
      <c r="D32" s="17">
        <v>42182</v>
      </c>
      <c r="E32" s="17"/>
      <c r="F32" s="17"/>
      <c r="G32" s="1">
        <f t="shared" si="0"/>
        <v>-25</v>
      </c>
      <c r="H32" s="16">
        <f t="shared" si="1"/>
        <v>-16363.5</v>
      </c>
    </row>
    <row r="33" spans="1:8" ht="15">
      <c r="A33" s="28" t="s">
        <v>71</v>
      </c>
      <c r="B33" s="16">
        <v>927.27</v>
      </c>
      <c r="C33" s="17">
        <v>42208</v>
      </c>
      <c r="D33" s="17">
        <v>42182</v>
      </c>
      <c r="E33" s="17"/>
      <c r="F33" s="17"/>
      <c r="G33" s="1">
        <f t="shared" si="0"/>
        <v>-26</v>
      </c>
      <c r="H33" s="16">
        <f t="shared" si="1"/>
        <v>-24109.02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4423.59</v>
      </c>
      <c r="C1">
        <f>COUNTA(A4:A203)</f>
        <v>5</v>
      </c>
      <c r="G1" s="20">
        <f>IF(B1&lt;&gt;0,H1/B1,0)</f>
        <v>9.178558591551205</v>
      </c>
      <c r="H1" s="19">
        <f>SUM(H4:H195)</f>
        <v>40602.18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72</v>
      </c>
      <c r="B4" s="16">
        <v>737.7</v>
      </c>
      <c r="C4" s="17">
        <v>42214</v>
      </c>
      <c r="D4" s="17">
        <v>42188</v>
      </c>
      <c r="E4" s="17"/>
      <c r="F4" s="17"/>
      <c r="G4" s="1">
        <f>D4-C4-(F4-E4)</f>
        <v>-26</v>
      </c>
      <c r="H4" s="16">
        <f>B4*G4</f>
        <v>-19180.2</v>
      </c>
    </row>
    <row r="5" spans="1:8" ht="15">
      <c r="A5" s="28" t="s">
        <v>73</v>
      </c>
      <c r="B5" s="16">
        <v>25.77</v>
      </c>
      <c r="C5" s="17">
        <v>42214</v>
      </c>
      <c r="D5" s="17">
        <v>42188</v>
      </c>
      <c r="E5" s="17"/>
      <c r="F5" s="17"/>
      <c r="G5" s="1">
        <f aca="true" t="shared" si="0" ref="G5:G68">D5-C5-(F5-E5)</f>
        <v>-26</v>
      </c>
      <c r="H5" s="16">
        <f aca="true" t="shared" si="1" ref="H5:H68">B5*G5</f>
        <v>-670.02</v>
      </c>
    </row>
    <row r="6" spans="1:8" ht="15">
      <c r="A6" s="28" t="s">
        <v>74</v>
      </c>
      <c r="B6" s="16">
        <v>255</v>
      </c>
      <c r="C6" s="17">
        <v>42218</v>
      </c>
      <c r="D6" s="17">
        <v>42188</v>
      </c>
      <c r="E6" s="17"/>
      <c r="F6" s="17"/>
      <c r="G6" s="1">
        <f t="shared" si="0"/>
        <v>-30</v>
      </c>
      <c r="H6" s="16">
        <f t="shared" si="1"/>
        <v>-7650</v>
      </c>
    </row>
    <row r="7" spans="1:8" ht="15">
      <c r="A7" s="28" t="s">
        <v>75</v>
      </c>
      <c r="B7" s="16">
        <v>1591.73</v>
      </c>
      <c r="C7" s="17">
        <v>42196</v>
      </c>
      <c r="D7" s="17">
        <v>42216</v>
      </c>
      <c r="E7" s="17"/>
      <c r="F7" s="17"/>
      <c r="G7" s="1">
        <f t="shared" si="0"/>
        <v>20</v>
      </c>
      <c r="H7" s="16">
        <f t="shared" si="1"/>
        <v>31834.6</v>
      </c>
    </row>
    <row r="8" spans="1:8" ht="15">
      <c r="A8" s="28" t="s">
        <v>75</v>
      </c>
      <c r="B8" s="16">
        <v>1813.39</v>
      </c>
      <c r="C8" s="17">
        <v>42196</v>
      </c>
      <c r="D8" s="17">
        <v>42216</v>
      </c>
      <c r="E8" s="17"/>
      <c r="F8" s="17"/>
      <c r="G8" s="1">
        <f t="shared" si="0"/>
        <v>20</v>
      </c>
      <c r="H8" s="16">
        <f t="shared" si="1"/>
        <v>36267.8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2017-06-12T06:53:15Z</dcterms:modified>
  <cp:category/>
  <cp:version/>
  <cp:contentType/>
  <cp:contentStatus/>
</cp:coreProperties>
</file>