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<sst xmlns="http://schemas.openxmlformats.org/spreadsheetml/2006/main" count="167" uniqueCount="134">
  <si>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</si>
  <si>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</si>
  <si>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</si>
  <si>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</si>
  <si>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</si>
  <si>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</si>
  <si>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</si>
  <si>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</si>
  <si>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</si>
  <si>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</si>
  <si>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</si>
  <si>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</si>
  <si>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</si>
  <si>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</si>
  <si>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</si>
  <si>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</si>
  <si>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</si>
  <si>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</si>
  <si>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</si>
  <si>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</si>
  <si>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BUIA</t>
  </si>
  <si>
    <t>33030 BUJA (UD) Via Brigata Rosselli,6 C.F. 82000500304 C.M. UDIC82800X</t>
  </si>
  <si>
    <t>8D00312505 del 07/12/2015</t>
  </si>
  <si>
    <t>AUF10187 del 30/11/2015</t>
  </si>
  <si>
    <t>3/PA del 18/12/2015</t>
  </si>
  <si>
    <t>20154G03936 del 21/12/2015</t>
  </si>
  <si>
    <t>8715337873 del 22/12/2015</t>
  </si>
  <si>
    <t>4 del 28/12/2015</t>
  </si>
  <si>
    <t>2745/PA del 31/12/2015</t>
  </si>
  <si>
    <t>40/9/2015 del 31/12/2015</t>
  </si>
  <si>
    <t>FVB5200320 del 30/12/2015</t>
  </si>
  <si>
    <t>65 del 12/01/2016</t>
  </si>
  <si>
    <t>9 /PA del 11/01/2016</t>
  </si>
  <si>
    <t>19 PA del 31/12/2015</t>
  </si>
  <si>
    <t>169214624 del 11/01/2016</t>
  </si>
  <si>
    <t>8716017706 del 02/02/2016</t>
  </si>
  <si>
    <t>169218484 del 23/01/2016</t>
  </si>
  <si>
    <t>FVB6300002 del 29/01/2016</t>
  </si>
  <si>
    <t>2/21 del 29/01/2016</t>
  </si>
  <si>
    <t>037 01618 del 06/02/2016</t>
  </si>
  <si>
    <t>8D00132256 del 07/06/2016</t>
  </si>
  <si>
    <t>00400/16 del 12/02/2016</t>
  </si>
  <si>
    <t>2016102998 del 29/01/2016</t>
  </si>
  <si>
    <t>V3-453 del 12/01/2016</t>
  </si>
  <si>
    <t>V3-2969 del 16/02/2016</t>
  </si>
  <si>
    <t>2/51 del 17/02/2016</t>
  </si>
  <si>
    <t>5/9/2016 del 23/02/2016</t>
  </si>
  <si>
    <t>FVB6200049 del 29/02/2016</t>
  </si>
  <si>
    <t>8716052053 del 03/03/2016</t>
  </si>
  <si>
    <t>000001-2016-FE del 03/03/2016</t>
  </si>
  <si>
    <t>4-E-16 del 03/03/2016</t>
  </si>
  <si>
    <t>33 del 16/03/2016</t>
  </si>
  <si>
    <t>2/PA del 29/01/2016</t>
  </si>
  <si>
    <t>4/PA del 29/02/2016</t>
  </si>
  <si>
    <t>3/PA del 29/02/2016</t>
  </si>
  <si>
    <t>0000028 del 07/03/2016</t>
  </si>
  <si>
    <t>0000027 del 07/03/2016</t>
  </si>
  <si>
    <t>V3-5058 del 09/03/2016</t>
  </si>
  <si>
    <t>PAD16000183 del 21/03/2016</t>
  </si>
  <si>
    <t>AWB86284 del 31/05/2016</t>
  </si>
  <si>
    <t>FATTPA 9_16 del 18/03/2016</t>
  </si>
  <si>
    <t>5/PA del 31/03/2016</t>
  </si>
  <si>
    <t>48/PA del 31/03/2016</t>
  </si>
  <si>
    <t>8716077129 del 31/03/2016</t>
  </si>
  <si>
    <t>1906E del 04/04/2016</t>
  </si>
  <si>
    <t>PA293/2016 del 14/04/2016</t>
  </si>
  <si>
    <t>120 del 13/04/2016</t>
  </si>
  <si>
    <t>8D00081502 del 06/04/2016</t>
  </si>
  <si>
    <t>681/PA del 31/03/2016</t>
  </si>
  <si>
    <t>6 del 14/04/2016</t>
  </si>
  <si>
    <t>3 del 16/03/2016</t>
  </si>
  <si>
    <t>FATTPA 10_16 del 16/03/2016</t>
  </si>
  <si>
    <t>350/PA del 30/04/2016</t>
  </si>
  <si>
    <t>8716112347 del 29/04/2016</t>
  </si>
  <si>
    <t>00009/PA del 08/05/2016</t>
  </si>
  <si>
    <t>1 del 05/02/2016</t>
  </si>
  <si>
    <t>7 del 11/04/2016</t>
  </si>
  <si>
    <t>100/PA del 07/05/2016</t>
  </si>
  <si>
    <t>9 del 11/05/2016</t>
  </si>
  <si>
    <t>0000052 del 31/05/2016</t>
  </si>
  <si>
    <t>30405/PA del 08/06/2016</t>
  </si>
  <si>
    <t>38/P7 del 31/05/2016</t>
  </si>
  <si>
    <t>37/P7 del 31/05/2016</t>
  </si>
  <si>
    <t>36/P7 del 31/05/2016</t>
  </si>
  <si>
    <t>8716143997 del 07/06/2016</t>
  </si>
  <si>
    <t>20164G02248 del 27/05/2016</t>
  </si>
  <si>
    <t>AWD91659 del 30/11/2016</t>
  </si>
  <si>
    <t>10 del 24/05/2016</t>
  </si>
  <si>
    <t>11 del 27/05/2016</t>
  </si>
  <si>
    <t>12 del 24/05/2016</t>
  </si>
  <si>
    <t>0000136 del 27/05/2016</t>
  </si>
  <si>
    <t>17 del 23/06/2016</t>
  </si>
  <si>
    <t>1PA-2016 del 16/06/2016</t>
  </si>
  <si>
    <t>8716178521 del 06/07/2016</t>
  </si>
  <si>
    <t>8716202384 del 28/07/2016</t>
  </si>
  <si>
    <t>115/009 del 05/08/2016</t>
  </si>
  <si>
    <t>7/PA del 29/07/2016</t>
  </si>
  <si>
    <t>169308532 del 07/07/2016</t>
  </si>
  <si>
    <t>PA068 del 07/07/2016</t>
  </si>
  <si>
    <t>8D00182704 del 05/08/2016</t>
  </si>
  <si>
    <t>3/60 del 05/07/2016</t>
  </si>
  <si>
    <t>0002132377 del 31/08/2016</t>
  </si>
  <si>
    <t>13 del 30/06/2016</t>
  </si>
  <si>
    <t>7-E-16 del 02/09/2016</t>
  </si>
  <si>
    <t>3/PA del 02/09/2016</t>
  </si>
  <si>
    <t>PAD16000474 del 16/09/2016</t>
  </si>
  <si>
    <t>8716227236 del 01/09/2016</t>
  </si>
  <si>
    <t>8716265688 del 27/09/2016</t>
  </si>
  <si>
    <t>193/009 del 02/09/2016</t>
  </si>
  <si>
    <t>AWC91641 del 31/08/2016</t>
  </si>
  <si>
    <t>1/PA del 06/10/2016</t>
  </si>
  <si>
    <t>20164G02950 del 20/09/2016</t>
  </si>
  <si>
    <t>8D00234910 del 06/10/2016</t>
  </si>
  <si>
    <t>2/91 del 25/10/2016</t>
  </si>
  <si>
    <t>2/92 del 25/10/2016</t>
  </si>
  <si>
    <t>2/PA del 08/11/2016</t>
  </si>
  <si>
    <t>PA   24/2016/00/PA del 07/11/2016</t>
  </si>
  <si>
    <t>0000101 del 31/10/2016</t>
  </si>
  <si>
    <t>1597/PA del 10/11/2016</t>
  </si>
  <si>
    <t>51 del 16/11/2016</t>
  </si>
  <si>
    <t>3136/PA del 30/11/2016</t>
  </si>
  <si>
    <t>3142/PA del 30/11/2016</t>
  </si>
  <si>
    <t>3141/PA del 30/11/2016</t>
  </si>
  <si>
    <t>3137/PA del 30/11/2016</t>
  </si>
  <si>
    <t>3139/PA del 30/11/2016</t>
  </si>
  <si>
    <t>3138/PA del 30/11/2016</t>
  </si>
  <si>
    <t>3140/PA del 30/11/2016</t>
  </si>
  <si>
    <t>8716328857 del 24/11/2016</t>
  </si>
  <si>
    <t>8716296674 del 27/10/2016</t>
  </si>
  <si>
    <t>187/PA del 25/11/2016</t>
  </si>
  <si>
    <t>101/00003 del 23/11/2016</t>
  </si>
  <si>
    <t>3477 del 28/11/2016</t>
  </si>
  <si>
    <t>02591/16 del 28/11/2016</t>
  </si>
  <si>
    <t>14 del 17/10/2016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</si>
</sst>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121</v>
      </c>
      <c r="B10" s="38"/>
      <c r="C10" s="37">
        <f>SUM(C16:D19)</f>
        <v>113383.10999999996</v>
      </c>
      <c r="D10" s="38"/>
      <c r="E10" s="48">
        <f>('Trimestre 1'!H1+'Trimestre 2'!H1+'Trimestre 3'!H1+'Trimestre 4'!H1)/C10</f>
        <v>-11.873019976255728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31</v>
      </c>
      <c r="C16" s="29">
        <f>'Trimestre 1'!B1</f>
        <v>16690.7</v>
      </c>
      <c r="D16" s="39"/>
      <c r="E16" s="29">
        <f>'Trimestre 1'!G1</f>
        <v>-8.594736589837453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42</v>
      </c>
      <c r="C17" s="29">
        <f>'Trimestre 2'!B1</f>
        <v>45195.51999999999</v>
      </c>
      <c r="D17" s="39"/>
      <c r="E17" s="29">
        <f>'Trimestre 2'!G1</f>
        <v>-16.481447054929344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14</v>
      </c>
      <c r="C18" s="29">
        <f>'Trimestre 3'!B1</f>
        <v>9895.82</v>
      </c>
      <c r="D18" s="39"/>
      <c r="E18" s="29">
        <f>'Trimestre 3'!G1</f>
        <v>0.3097974700429067</v>
      </c>
      <c r="F18" s="30"/>
    </row>
    <row r="19" spans="1:6" ht="21.75" customHeight="1" thickBot="1">
      <c r="A19" s="24" t="s">
        <v>18</v>
      </c>
      <c r="B19" s="25">
        <f>'Trimestre 4'!C1</f>
        <v>34</v>
      </c>
      <c r="C19" s="34">
        <f>'Trimestre 4'!B1</f>
        <v>41601.06999999998</v>
      </c>
      <c r="D19" s="36"/>
      <c r="E19" s="34">
        <f>'Trimestre 4'!G1</f>
        <v>-11.07966429709621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16690.7</v>
      </c>
      <c r="C1">
        <f>COUNTA(A4:A203)</f>
        <v>31</v>
      </c>
      <c r="G1" s="20">
        <f>IF(B1&lt;&gt;0,H1/B1,0)</f>
        <v>-8.594736589837453</v>
      </c>
      <c r="H1" s="19">
        <f>SUM(H4:H195)</f>
        <v>-143452.16999999998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62</v>
      </c>
      <c r="C4" s="17">
        <v>42389</v>
      </c>
      <c r="D4" s="17">
        <v>42402</v>
      </c>
      <c r="E4" s="17"/>
      <c r="F4" s="17"/>
      <c r="G4" s="1">
        <f>D4-C4-(F4-E4)</f>
        <v>13</v>
      </c>
      <c r="H4" s="16">
        <f>B4*G4</f>
        <v>806</v>
      </c>
    </row>
    <row r="5" spans="1:8" ht="15">
      <c r="A5" s="28" t="s">
        <v>23</v>
      </c>
      <c r="B5" s="16">
        <v>229.34</v>
      </c>
      <c r="C5" s="17">
        <v>42383</v>
      </c>
      <c r="D5" s="17">
        <v>42403</v>
      </c>
      <c r="E5" s="17"/>
      <c r="F5" s="17"/>
      <c r="G5" s="1">
        <f aca="true" t="shared" si="0" ref="G5:G68">D5-C5-(F5-E5)</f>
        <v>20</v>
      </c>
      <c r="H5" s="16">
        <f aca="true" t="shared" si="1" ref="H5:H68">B5*G5</f>
        <v>4586.8</v>
      </c>
    </row>
    <row r="6" spans="1:8" ht="15">
      <c r="A6" s="28" t="s">
        <v>24</v>
      </c>
      <c r="B6" s="16">
        <v>308.75</v>
      </c>
      <c r="C6" s="17">
        <v>42389</v>
      </c>
      <c r="D6" s="17">
        <v>42403</v>
      </c>
      <c r="E6" s="17"/>
      <c r="F6" s="17"/>
      <c r="G6" s="1">
        <f t="shared" si="0"/>
        <v>14</v>
      </c>
      <c r="H6" s="16">
        <f t="shared" si="1"/>
        <v>4322.5</v>
      </c>
    </row>
    <row r="7" spans="1:8" ht="15">
      <c r="A7" s="28" t="s">
        <v>25</v>
      </c>
      <c r="B7" s="16">
        <v>135</v>
      </c>
      <c r="C7" s="17">
        <v>42391</v>
      </c>
      <c r="D7" s="17">
        <v>42403</v>
      </c>
      <c r="E7" s="17"/>
      <c r="F7" s="17"/>
      <c r="G7" s="1">
        <f t="shared" si="0"/>
        <v>12</v>
      </c>
      <c r="H7" s="16">
        <f t="shared" si="1"/>
        <v>1620</v>
      </c>
    </row>
    <row r="8" spans="1:8" ht="15">
      <c r="A8" s="28" t="s">
        <v>26</v>
      </c>
      <c r="B8" s="16">
        <v>91.15</v>
      </c>
      <c r="C8" s="17">
        <v>42391</v>
      </c>
      <c r="D8" s="17">
        <v>42403</v>
      </c>
      <c r="E8" s="17"/>
      <c r="F8" s="17"/>
      <c r="G8" s="1">
        <f t="shared" si="0"/>
        <v>12</v>
      </c>
      <c r="H8" s="16">
        <f t="shared" si="1"/>
        <v>1093.8000000000002</v>
      </c>
    </row>
    <row r="9" spans="1:8" ht="15">
      <c r="A9" s="28" t="s">
        <v>27</v>
      </c>
      <c r="B9" s="16">
        <v>163.11</v>
      </c>
      <c r="C9" s="17">
        <v>42412</v>
      </c>
      <c r="D9" s="17">
        <v>42403</v>
      </c>
      <c r="E9" s="17"/>
      <c r="F9" s="17"/>
      <c r="G9" s="1">
        <f t="shared" si="0"/>
        <v>-9</v>
      </c>
      <c r="H9" s="16">
        <f t="shared" si="1"/>
        <v>-1467.9900000000002</v>
      </c>
    </row>
    <row r="10" spans="1:8" ht="15">
      <c r="A10" s="28" t="s">
        <v>28</v>
      </c>
      <c r="B10" s="16">
        <v>314.88</v>
      </c>
      <c r="C10" s="17">
        <v>42435</v>
      </c>
      <c r="D10" s="17">
        <v>42405</v>
      </c>
      <c r="E10" s="17"/>
      <c r="F10" s="17"/>
      <c r="G10" s="1">
        <f t="shared" si="0"/>
        <v>-30</v>
      </c>
      <c r="H10" s="16">
        <f t="shared" si="1"/>
        <v>-9446.4</v>
      </c>
    </row>
    <row r="11" spans="1:8" ht="15">
      <c r="A11" s="28" t="s">
        <v>29</v>
      </c>
      <c r="B11" s="16">
        <v>130</v>
      </c>
      <c r="C11" s="17">
        <v>42411</v>
      </c>
      <c r="D11" s="17">
        <v>42405</v>
      </c>
      <c r="E11" s="17"/>
      <c r="F11" s="17"/>
      <c r="G11" s="1">
        <f t="shared" si="0"/>
        <v>-6</v>
      </c>
      <c r="H11" s="16">
        <f t="shared" si="1"/>
        <v>-780</v>
      </c>
    </row>
    <row r="12" spans="1:8" ht="15">
      <c r="A12" s="28" t="s">
        <v>30</v>
      </c>
      <c r="B12" s="16">
        <v>83.63</v>
      </c>
      <c r="C12" s="17">
        <v>42411</v>
      </c>
      <c r="D12" s="17">
        <v>42405</v>
      </c>
      <c r="E12" s="17"/>
      <c r="F12" s="17"/>
      <c r="G12" s="1">
        <f t="shared" si="0"/>
        <v>-6</v>
      </c>
      <c r="H12" s="16">
        <f t="shared" si="1"/>
        <v>-501.78</v>
      </c>
    </row>
    <row r="13" spans="1:8" ht="15">
      <c r="A13" s="28" t="s">
        <v>31</v>
      </c>
      <c r="B13" s="16">
        <v>692.24</v>
      </c>
      <c r="C13" s="17">
        <v>42418</v>
      </c>
      <c r="D13" s="17">
        <v>42405</v>
      </c>
      <c r="E13" s="17"/>
      <c r="F13" s="17"/>
      <c r="G13" s="1">
        <f t="shared" si="0"/>
        <v>-13</v>
      </c>
      <c r="H13" s="16">
        <f t="shared" si="1"/>
        <v>-8999.12</v>
      </c>
    </row>
    <row r="14" spans="1:8" ht="15">
      <c r="A14" s="28" t="s">
        <v>32</v>
      </c>
      <c r="B14" s="16">
        <v>400</v>
      </c>
      <c r="C14" s="17">
        <v>42411</v>
      </c>
      <c r="D14" s="17">
        <v>42405</v>
      </c>
      <c r="E14" s="17"/>
      <c r="F14" s="17"/>
      <c r="G14" s="1">
        <f t="shared" si="0"/>
        <v>-6</v>
      </c>
      <c r="H14" s="16">
        <f t="shared" si="1"/>
        <v>-2400</v>
      </c>
    </row>
    <row r="15" spans="1:8" ht="15">
      <c r="A15" s="28" t="s">
        <v>33</v>
      </c>
      <c r="B15" s="16">
        <v>1109.09</v>
      </c>
      <c r="C15" s="17">
        <v>42413</v>
      </c>
      <c r="D15" s="17">
        <v>42405</v>
      </c>
      <c r="E15" s="17"/>
      <c r="F15" s="17"/>
      <c r="G15" s="1">
        <f t="shared" si="0"/>
        <v>-8</v>
      </c>
      <c r="H15" s="16">
        <f t="shared" si="1"/>
        <v>-8872.72</v>
      </c>
    </row>
    <row r="16" spans="1:8" ht="15">
      <c r="A16" s="28" t="s">
        <v>34</v>
      </c>
      <c r="B16" s="16">
        <v>314.28</v>
      </c>
      <c r="C16" s="17">
        <v>42419</v>
      </c>
      <c r="D16" s="17">
        <v>42405</v>
      </c>
      <c r="E16" s="17"/>
      <c r="F16" s="17"/>
      <c r="G16" s="1">
        <f t="shared" si="0"/>
        <v>-14</v>
      </c>
      <c r="H16" s="16">
        <f t="shared" si="1"/>
        <v>-4399.92</v>
      </c>
    </row>
    <row r="17" spans="1:8" ht="15">
      <c r="A17" s="28" t="s">
        <v>35</v>
      </c>
      <c r="B17" s="16">
        <v>7.71</v>
      </c>
      <c r="C17" s="17">
        <v>42449</v>
      </c>
      <c r="D17" s="17">
        <v>42419</v>
      </c>
      <c r="E17" s="17"/>
      <c r="F17" s="17"/>
      <c r="G17" s="1">
        <f t="shared" si="0"/>
        <v>-30</v>
      </c>
      <c r="H17" s="16">
        <f t="shared" si="1"/>
        <v>-231.3</v>
      </c>
    </row>
    <row r="18" spans="1:8" ht="15">
      <c r="A18" s="28" t="s">
        <v>36</v>
      </c>
      <c r="B18" s="16">
        <v>2.07</v>
      </c>
      <c r="C18" s="17">
        <v>42427</v>
      </c>
      <c r="D18" s="17">
        <v>42419</v>
      </c>
      <c r="E18" s="17"/>
      <c r="F18" s="17"/>
      <c r="G18" s="1">
        <f t="shared" si="0"/>
        <v>-8</v>
      </c>
      <c r="H18" s="16">
        <f t="shared" si="1"/>
        <v>-16.56</v>
      </c>
    </row>
    <row r="19" spans="1:8" ht="15">
      <c r="A19" s="28" t="s">
        <v>37</v>
      </c>
      <c r="B19" s="16">
        <v>133.2</v>
      </c>
      <c r="C19" s="17">
        <v>42432</v>
      </c>
      <c r="D19" s="17">
        <v>42419</v>
      </c>
      <c r="E19" s="17"/>
      <c r="F19" s="17"/>
      <c r="G19" s="1">
        <f t="shared" si="0"/>
        <v>-13</v>
      </c>
      <c r="H19" s="16">
        <f t="shared" si="1"/>
        <v>-1731.6</v>
      </c>
    </row>
    <row r="20" spans="1:8" ht="15">
      <c r="A20" s="28" t="s">
        <v>38</v>
      </c>
      <c r="B20" s="16">
        <v>175</v>
      </c>
      <c r="C20" s="17">
        <v>42432</v>
      </c>
      <c r="D20" s="17">
        <v>42419</v>
      </c>
      <c r="E20" s="17"/>
      <c r="F20" s="17"/>
      <c r="G20" s="1">
        <f t="shared" si="0"/>
        <v>-13</v>
      </c>
      <c r="H20" s="16">
        <f t="shared" si="1"/>
        <v>-2275</v>
      </c>
    </row>
    <row r="21" spans="1:8" ht="15">
      <c r="A21" s="28" t="s">
        <v>39</v>
      </c>
      <c r="B21" s="16">
        <v>155.73</v>
      </c>
      <c r="C21" s="17">
        <v>42441</v>
      </c>
      <c r="D21" s="17">
        <v>42420</v>
      </c>
      <c r="E21" s="17"/>
      <c r="F21" s="17"/>
      <c r="G21" s="1">
        <f t="shared" si="0"/>
        <v>-21</v>
      </c>
      <c r="H21" s="16">
        <f t="shared" si="1"/>
        <v>-3270.33</v>
      </c>
    </row>
    <row r="22" spans="1:8" ht="15">
      <c r="A22" s="28" t="s">
        <v>40</v>
      </c>
      <c r="B22" s="16">
        <v>62</v>
      </c>
      <c r="C22" s="17">
        <v>42571</v>
      </c>
      <c r="D22" s="17">
        <v>42423</v>
      </c>
      <c r="E22" s="17"/>
      <c r="F22" s="17"/>
      <c r="G22" s="1">
        <f t="shared" si="0"/>
        <v>-148</v>
      </c>
      <c r="H22" s="16">
        <f t="shared" si="1"/>
        <v>-9176</v>
      </c>
    </row>
    <row r="23" spans="1:8" ht="15">
      <c r="A23" s="28" t="s">
        <v>41</v>
      </c>
      <c r="B23" s="16">
        <v>70</v>
      </c>
      <c r="C23" s="17">
        <v>42445</v>
      </c>
      <c r="D23" s="17">
        <v>42423</v>
      </c>
      <c r="E23" s="17"/>
      <c r="F23" s="17"/>
      <c r="G23" s="1">
        <f t="shared" si="0"/>
        <v>-22</v>
      </c>
      <c r="H23" s="16">
        <f t="shared" si="1"/>
        <v>-1540</v>
      </c>
    </row>
    <row r="24" spans="1:8" ht="15">
      <c r="A24" s="28" t="s">
        <v>42</v>
      </c>
      <c r="B24" s="16">
        <v>48.96</v>
      </c>
      <c r="C24" s="17">
        <v>42433</v>
      </c>
      <c r="D24" s="17">
        <v>42423</v>
      </c>
      <c r="E24" s="17"/>
      <c r="F24" s="17"/>
      <c r="G24" s="1">
        <f t="shared" si="0"/>
        <v>-10</v>
      </c>
      <c r="H24" s="16">
        <f t="shared" si="1"/>
        <v>-489.6</v>
      </c>
    </row>
    <row r="25" spans="1:8" ht="15">
      <c r="A25" s="28" t="s">
        <v>43</v>
      </c>
      <c r="B25" s="16">
        <v>360.92</v>
      </c>
      <c r="C25" s="17">
        <v>42467</v>
      </c>
      <c r="D25" s="17">
        <v>42433</v>
      </c>
      <c r="E25" s="17"/>
      <c r="F25" s="17"/>
      <c r="G25" s="1">
        <f t="shared" si="0"/>
        <v>-34</v>
      </c>
      <c r="H25" s="16">
        <f t="shared" si="1"/>
        <v>-12271.28</v>
      </c>
    </row>
    <row r="26" spans="1:8" ht="15">
      <c r="A26" s="28" t="s">
        <v>44</v>
      </c>
      <c r="B26" s="16">
        <v>103.2</v>
      </c>
      <c r="C26" s="17">
        <v>42467</v>
      </c>
      <c r="D26" s="17">
        <v>42437</v>
      </c>
      <c r="E26" s="17"/>
      <c r="F26" s="17"/>
      <c r="G26" s="1">
        <f t="shared" si="0"/>
        <v>-30</v>
      </c>
      <c r="H26" s="16">
        <f t="shared" si="1"/>
        <v>-3096</v>
      </c>
    </row>
    <row r="27" spans="1:8" ht="15">
      <c r="A27" s="28" t="s">
        <v>45</v>
      </c>
      <c r="B27" s="16">
        <v>5795</v>
      </c>
      <c r="C27" s="17">
        <v>42448</v>
      </c>
      <c r="D27" s="17">
        <v>42451</v>
      </c>
      <c r="E27" s="17"/>
      <c r="F27" s="17"/>
      <c r="G27" s="1">
        <f t="shared" si="0"/>
        <v>3</v>
      </c>
      <c r="H27" s="16">
        <f t="shared" si="1"/>
        <v>17385</v>
      </c>
    </row>
    <row r="28" spans="1:8" ht="15">
      <c r="A28" s="28" t="s">
        <v>45</v>
      </c>
      <c r="B28" s="16">
        <v>65</v>
      </c>
      <c r="C28" s="17">
        <v>42448</v>
      </c>
      <c r="D28" s="17">
        <v>42451</v>
      </c>
      <c r="E28" s="17"/>
      <c r="F28" s="17"/>
      <c r="G28" s="1">
        <f t="shared" si="0"/>
        <v>3</v>
      </c>
      <c r="H28" s="16">
        <f t="shared" si="1"/>
        <v>195</v>
      </c>
    </row>
    <row r="29" spans="1:8" ht="15">
      <c r="A29" s="28" t="s">
        <v>46</v>
      </c>
      <c r="B29" s="16">
        <v>390</v>
      </c>
      <c r="C29" s="17">
        <v>42459</v>
      </c>
      <c r="D29" s="17">
        <v>42451</v>
      </c>
      <c r="E29" s="17"/>
      <c r="F29" s="17"/>
      <c r="G29" s="1">
        <f t="shared" si="0"/>
        <v>-8</v>
      </c>
      <c r="H29" s="16">
        <f t="shared" si="1"/>
        <v>-3120</v>
      </c>
    </row>
    <row r="30" spans="1:8" ht="15">
      <c r="A30" s="28" t="s">
        <v>47</v>
      </c>
      <c r="B30" s="16">
        <v>48.87</v>
      </c>
      <c r="C30" s="17">
        <v>42464</v>
      </c>
      <c r="D30" s="17">
        <v>42451</v>
      </c>
      <c r="E30" s="17"/>
      <c r="F30" s="17"/>
      <c r="G30" s="1">
        <f t="shared" si="0"/>
        <v>-13</v>
      </c>
      <c r="H30" s="16">
        <f t="shared" si="1"/>
        <v>-635.31</v>
      </c>
    </row>
    <row r="31" spans="1:8" ht="15">
      <c r="A31" s="28" t="s">
        <v>48</v>
      </c>
      <c r="B31" s="16">
        <v>277.73</v>
      </c>
      <c r="C31" s="17">
        <v>42463</v>
      </c>
      <c r="D31" s="17">
        <v>42451</v>
      </c>
      <c r="E31" s="17"/>
      <c r="F31" s="17"/>
      <c r="G31" s="1">
        <f t="shared" si="0"/>
        <v>-12</v>
      </c>
      <c r="H31" s="16">
        <f t="shared" si="1"/>
        <v>-3332.76</v>
      </c>
    </row>
    <row r="32" spans="1:8" ht="15">
      <c r="A32" s="28" t="s">
        <v>49</v>
      </c>
      <c r="B32" s="16">
        <v>459.84</v>
      </c>
      <c r="C32" s="17">
        <v>42467</v>
      </c>
      <c r="D32" s="17">
        <v>42452</v>
      </c>
      <c r="E32" s="17"/>
      <c r="F32" s="17"/>
      <c r="G32" s="1">
        <f t="shared" si="0"/>
        <v>-15</v>
      </c>
      <c r="H32" s="16">
        <f t="shared" si="1"/>
        <v>-6897.599999999999</v>
      </c>
    </row>
    <row r="33" spans="1:8" ht="15">
      <c r="A33" s="28" t="s">
        <v>50</v>
      </c>
      <c r="B33" s="16">
        <v>2450</v>
      </c>
      <c r="C33" s="17">
        <v>42463</v>
      </c>
      <c r="D33" s="17">
        <v>42452</v>
      </c>
      <c r="E33" s="17"/>
      <c r="F33" s="17"/>
      <c r="G33" s="1">
        <f t="shared" si="0"/>
        <v>-11</v>
      </c>
      <c r="H33" s="16">
        <f t="shared" si="1"/>
        <v>-26950</v>
      </c>
    </row>
    <row r="34" spans="1:8" ht="15">
      <c r="A34" s="28" t="s">
        <v>51</v>
      </c>
      <c r="B34" s="16">
        <v>2052</v>
      </c>
      <c r="C34" s="17">
        <v>42483</v>
      </c>
      <c r="D34" s="17">
        <v>42453</v>
      </c>
      <c r="E34" s="17"/>
      <c r="F34" s="17"/>
      <c r="G34" s="1">
        <f t="shared" si="0"/>
        <v>-30</v>
      </c>
      <c r="H34" s="16">
        <f t="shared" si="1"/>
        <v>-61560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45195.51999999999</v>
      </c>
      <c r="C1">
        <f>COUNTA(A4:A203)</f>
        <v>42</v>
      </c>
      <c r="G1" s="20">
        <f>IF(B1&lt;&gt;0,H1/B1,0)</f>
        <v>-16.481447054929344</v>
      </c>
      <c r="H1" s="19">
        <f>SUM(H4:H195)</f>
        <v>-744887.5700000001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52</v>
      </c>
      <c r="B4" s="16">
        <v>4199</v>
      </c>
      <c r="C4" s="17">
        <v>42441</v>
      </c>
      <c r="D4" s="17">
        <v>42466</v>
      </c>
      <c r="E4" s="17"/>
      <c r="F4" s="17"/>
      <c r="G4" s="1">
        <f>D4-C4-(F4-E4)</f>
        <v>25</v>
      </c>
      <c r="H4" s="16">
        <f>B4*G4</f>
        <v>104975</v>
      </c>
    </row>
    <row r="5" spans="1:8" ht="15">
      <c r="A5" s="28" t="s">
        <v>53</v>
      </c>
      <c r="B5" s="16">
        <v>451.8</v>
      </c>
      <c r="C5" s="17">
        <v>42467</v>
      </c>
      <c r="D5" s="17">
        <v>42466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-451.8</v>
      </c>
    </row>
    <row r="6" spans="1:8" ht="15">
      <c r="A6" s="28" t="s">
        <v>54</v>
      </c>
      <c r="B6" s="16">
        <v>459</v>
      </c>
      <c r="C6" s="17">
        <v>42467</v>
      </c>
      <c r="D6" s="17">
        <v>42466</v>
      </c>
      <c r="E6" s="17"/>
      <c r="F6" s="17"/>
      <c r="G6" s="1">
        <f t="shared" si="0"/>
        <v>-1</v>
      </c>
      <c r="H6" s="16">
        <f t="shared" si="1"/>
        <v>-459</v>
      </c>
    </row>
    <row r="7" spans="1:8" ht="15">
      <c r="A7" s="28" t="s">
        <v>55</v>
      </c>
      <c r="B7" s="16">
        <v>305</v>
      </c>
      <c r="C7" s="17">
        <v>42468</v>
      </c>
      <c r="D7" s="17">
        <v>42466</v>
      </c>
      <c r="E7" s="17"/>
      <c r="F7" s="17"/>
      <c r="G7" s="1">
        <f t="shared" si="0"/>
        <v>-2</v>
      </c>
      <c r="H7" s="16">
        <f t="shared" si="1"/>
        <v>-610</v>
      </c>
    </row>
    <row r="8" spans="1:8" ht="15">
      <c r="A8" s="28" t="s">
        <v>56</v>
      </c>
      <c r="B8" s="16">
        <v>70</v>
      </c>
      <c r="C8" s="17">
        <v>42468</v>
      </c>
      <c r="D8" s="17">
        <v>42466</v>
      </c>
      <c r="E8" s="17"/>
      <c r="F8" s="17"/>
      <c r="G8" s="1">
        <f t="shared" si="0"/>
        <v>-2</v>
      </c>
      <c r="H8" s="16">
        <f t="shared" si="1"/>
        <v>-140</v>
      </c>
    </row>
    <row r="9" spans="1:8" ht="15">
      <c r="A9" s="28" t="s">
        <v>57</v>
      </c>
      <c r="B9" s="16">
        <v>70.91</v>
      </c>
      <c r="C9" s="17">
        <v>42482</v>
      </c>
      <c r="D9" s="17">
        <v>42466</v>
      </c>
      <c r="E9" s="17"/>
      <c r="F9" s="17"/>
      <c r="G9" s="1">
        <f t="shared" si="0"/>
        <v>-16</v>
      </c>
      <c r="H9" s="16">
        <f t="shared" si="1"/>
        <v>-1134.56</v>
      </c>
    </row>
    <row r="10" spans="1:8" ht="15">
      <c r="A10" s="28" t="s">
        <v>58</v>
      </c>
      <c r="B10" s="16">
        <v>755.7</v>
      </c>
      <c r="C10" s="17">
        <v>42482</v>
      </c>
      <c r="D10" s="17">
        <v>42466</v>
      </c>
      <c r="E10" s="17"/>
      <c r="F10" s="17"/>
      <c r="G10" s="1">
        <f t="shared" si="0"/>
        <v>-16</v>
      </c>
      <c r="H10" s="16">
        <f t="shared" si="1"/>
        <v>-12091.2</v>
      </c>
    </row>
    <row r="11" spans="1:8" ht="15">
      <c r="A11" s="28" t="s">
        <v>59</v>
      </c>
      <c r="B11" s="16">
        <v>229.34</v>
      </c>
      <c r="C11" s="17">
        <v>42569</v>
      </c>
      <c r="D11" s="17">
        <v>42466</v>
      </c>
      <c r="E11" s="17"/>
      <c r="F11" s="17"/>
      <c r="G11" s="1">
        <f t="shared" si="0"/>
        <v>-103</v>
      </c>
      <c r="H11" s="16">
        <f t="shared" si="1"/>
        <v>-23622.02</v>
      </c>
    </row>
    <row r="12" spans="1:8" ht="15">
      <c r="A12" s="28" t="s">
        <v>60</v>
      </c>
      <c r="B12" s="16">
        <v>599.09</v>
      </c>
      <c r="C12" s="17">
        <v>42482</v>
      </c>
      <c r="D12" s="17">
        <v>42480</v>
      </c>
      <c r="E12" s="17"/>
      <c r="F12" s="17"/>
      <c r="G12" s="1">
        <f t="shared" si="0"/>
        <v>-2</v>
      </c>
      <c r="H12" s="16">
        <f t="shared" si="1"/>
        <v>-1198.18</v>
      </c>
    </row>
    <row r="13" spans="1:8" ht="15">
      <c r="A13" s="28" t="s">
        <v>61</v>
      </c>
      <c r="B13" s="16">
        <v>82</v>
      </c>
      <c r="C13" s="17">
        <v>42498</v>
      </c>
      <c r="D13" s="17">
        <v>42480</v>
      </c>
      <c r="E13" s="17"/>
      <c r="F13" s="17"/>
      <c r="G13" s="1">
        <f t="shared" si="0"/>
        <v>-18</v>
      </c>
      <c r="H13" s="16">
        <f t="shared" si="1"/>
        <v>-1476</v>
      </c>
    </row>
    <row r="14" spans="1:8" ht="15">
      <c r="A14" s="28" t="s">
        <v>62</v>
      </c>
      <c r="B14" s="16">
        <v>720</v>
      </c>
      <c r="C14" s="17">
        <v>42497</v>
      </c>
      <c r="D14" s="17">
        <v>42480</v>
      </c>
      <c r="E14" s="17"/>
      <c r="F14" s="17"/>
      <c r="G14" s="1">
        <f t="shared" si="0"/>
        <v>-17</v>
      </c>
      <c r="H14" s="16">
        <f t="shared" si="1"/>
        <v>-12240</v>
      </c>
    </row>
    <row r="15" spans="1:8" ht="15">
      <c r="A15" s="28" t="s">
        <v>63</v>
      </c>
      <c r="B15" s="16">
        <v>56.36</v>
      </c>
      <c r="C15" s="17">
        <v>42491</v>
      </c>
      <c r="D15" s="17">
        <v>42480</v>
      </c>
      <c r="E15" s="17"/>
      <c r="F15" s="17"/>
      <c r="G15" s="1">
        <f t="shared" si="0"/>
        <v>-11</v>
      </c>
      <c r="H15" s="16">
        <f t="shared" si="1"/>
        <v>-619.96</v>
      </c>
    </row>
    <row r="16" spans="1:8" ht="15">
      <c r="A16" s="28" t="s">
        <v>64</v>
      </c>
      <c r="B16" s="16">
        <v>730</v>
      </c>
      <c r="C16" s="17">
        <v>42496</v>
      </c>
      <c r="D16" s="17">
        <v>42480</v>
      </c>
      <c r="E16" s="17"/>
      <c r="F16" s="17"/>
      <c r="G16" s="1">
        <f t="shared" si="0"/>
        <v>-16</v>
      </c>
      <c r="H16" s="16">
        <f t="shared" si="1"/>
        <v>-11680</v>
      </c>
    </row>
    <row r="17" spans="1:8" ht="15">
      <c r="A17" s="28" t="s">
        <v>65</v>
      </c>
      <c r="B17" s="16">
        <v>1202</v>
      </c>
      <c r="C17" s="17">
        <v>42510</v>
      </c>
      <c r="D17" s="17">
        <v>42480</v>
      </c>
      <c r="E17" s="17"/>
      <c r="F17" s="17"/>
      <c r="G17" s="1">
        <f t="shared" si="0"/>
        <v>-30</v>
      </c>
      <c r="H17" s="16">
        <f t="shared" si="1"/>
        <v>-36060</v>
      </c>
    </row>
    <row r="18" spans="1:8" ht="15">
      <c r="A18" s="28" t="s">
        <v>66</v>
      </c>
      <c r="B18" s="16">
        <v>4161</v>
      </c>
      <c r="C18" s="17">
        <v>42511</v>
      </c>
      <c r="D18" s="17">
        <v>42489</v>
      </c>
      <c r="E18" s="17"/>
      <c r="F18" s="17"/>
      <c r="G18" s="1">
        <f t="shared" si="0"/>
        <v>-22</v>
      </c>
      <c r="H18" s="16">
        <f t="shared" si="1"/>
        <v>-91542</v>
      </c>
    </row>
    <row r="19" spans="1:8" ht="15">
      <c r="A19" s="28" t="s">
        <v>67</v>
      </c>
      <c r="B19" s="16">
        <v>62</v>
      </c>
      <c r="C19" s="17">
        <v>42510</v>
      </c>
      <c r="D19" s="17">
        <v>42489</v>
      </c>
      <c r="E19" s="17"/>
      <c r="F19" s="17"/>
      <c r="G19" s="1">
        <f t="shared" si="0"/>
        <v>-21</v>
      </c>
      <c r="H19" s="16">
        <f t="shared" si="1"/>
        <v>-1302</v>
      </c>
    </row>
    <row r="20" spans="1:8" ht="15">
      <c r="A20" s="28" t="s">
        <v>68</v>
      </c>
      <c r="B20" s="16">
        <v>725.24</v>
      </c>
      <c r="C20" s="17">
        <v>42516</v>
      </c>
      <c r="D20" s="17">
        <v>42489</v>
      </c>
      <c r="E20" s="17"/>
      <c r="F20" s="17"/>
      <c r="G20" s="1">
        <f t="shared" si="0"/>
        <v>-27</v>
      </c>
      <c r="H20" s="16">
        <f t="shared" si="1"/>
        <v>-19581.48</v>
      </c>
    </row>
    <row r="21" spans="1:8" ht="15">
      <c r="A21" s="28" t="s">
        <v>69</v>
      </c>
      <c r="B21" s="16">
        <v>1700</v>
      </c>
      <c r="C21" s="17">
        <v>42516</v>
      </c>
      <c r="D21" s="17">
        <v>42489</v>
      </c>
      <c r="E21" s="17"/>
      <c r="F21" s="17"/>
      <c r="G21" s="1">
        <f t="shared" si="0"/>
        <v>-27</v>
      </c>
      <c r="H21" s="16">
        <f t="shared" si="1"/>
        <v>-45900</v>
      </c>
    </row>
    <row r="22" spans="1:8" ht="15">
      <c r="A22" s="28" t="s">
        <v>70</v>
      </c>
      <c r="B22" s="16">
        <v>1000</v>
      </c>
      <c r="C22" s="17">
        <v>42516</v>
      </c>
      <c r="D22" s="17">
        <v>42489</v>
      </c>
      <c r="E22" s="17"/>
      <c r="F22" s="17"/>
      <c r="G22" s="1">
        <f t="shared" si="0"/>
        <v>-27</v>
      </c>
      <c r="H22" s="16">
        <f t="shared" si="1"/>
        <v>-27000</v>
      </c>
    </row>
    <row r="23" spans="1:8" ht="15">
      <c r="A23" s="28" t="s">
        <v>71</v>
      </c>
      <c r="B23" s="16">
        <v>300</v>
      </c>
      <c r="C23" s="17">
        <v>42482</v>
      </c>
      <c r="D23" s="17">
        <v>42490</v>
      </c>
      <c r="E23" s="17"/>
      <c r="F23" s="17"/>
      <c r="G23" s="1">
        <f t="shared" si="0"/>
        <v>8</v>
      </c>
      <c r="H23" s="16">
        <f t="shared" si="1"/>
        <v>2400</v>
      </c>
    </row>
    <row r="24" spans="1:8" ht="15">
      <c r="A24" s="28" t="s">
        <v>72</v>
      </c>
      <c r="B24" s="16">
        <v>1000</v>
      </c>
      <c r="C24" s="17">
        <v>42523</v>
      </c>
      <c r="D24" s="17">
        <v>42501</v>
      </c>
      <c r="E24" s="17"/>
      <c r="F24" s="17"/>
      <c r="G24" s="1">
        <f t="shared" si="0"/>
        <v>-22</v>
      </c>
      <c r="H24" s="16">
        <f t="shared" si="1"/>
        <v>-22000</v>
      </c>
    </row>
    <row r="25" spans="1:8" ht="15">
      <c r="A25" s="28" t="s">
        <v>73</v>
      </c>
      <c r="B25" s="16">
        <v>24.85</v>
      </c>
      <c r="C25" s="17">
        <v>42520</v>
      </c>
      <c r="D25" s="17">
        <v>42501</v>
      </c>
      <c r="E25" s="17"/>
      <c r="F25" s="17"/>
      <c r="G25" s="1">
        <f t="shared" si="0"/>
        <v>-19</v>
      </c>
      <c r="H25" s="16">
        <f t="shared" si="1"/>
        <v>-472.15000000000003</v>
      </c>
    </row>
    <row r="26" spans="1:8" ht="15">
      <c r="A26" s="28" t="s">
        <v>74</v>
      </c>
      <c r="B26" s="16">
        <v>6054.55</v>
      </c>
      <c r="C26" s="17">
        <v>42529</v>
      </c>
      <c r="D26" s="17">
        <v>42501</v>
      </c>
      <c r="E26" s="17"/>
      <c r="F26" s="17"/>
      <c r="G26" s="1">
        <f t="shared" si="0"/>
        <v>-28</v>
      </c>
      <c r="H26" s="16">
        <f t="shared" si="1"/>
        <v>-169527.4</v>
      </c>
    </row>
    <row r="27" spans="1:8" ht="15">
      <c r="A27" s="28" t="s">
        <v>75</v>
      </c>
      <c r="B27" s="16">
        <v>309.09</v>
      </c>
      <c r="C27" s="17">
        <v>42525</v>
      </c>
      <c r="D27" s="17">
        <v>42501</v>
      </c>
      <c r="E27" s="17"/>
      <c r="F27" s="17"/>
      <c r="G27" s="1">
        <f t="shared" si="0"/>
        <v>-24</v>
      </c>
      <c r="H27" s="16">
        <f t="shared" si="1"/>
        <v>-7418.16</v>
      </c>
    </row>
    <row r="28" spans="1:8" ht="15">
      <c r="A28" s="28" t="s">
        <v>76</v>
      </c>
      <c r="B28" s="16">
        <v>796</v>
      </c>
      <c r="C28" s="17">
        <v>42532</v>
      </c>
      <c r="D28" s="17">
        <v>42517</v>
      </c>
      <c r="E28" s="17"/>
      <c r="F28" s="17"/>
      <c r="G28" s="1">
        <f t="shared" si="0"/>
        <v>-15</v>
      </c>
      <c r="H28" s="16">
        <f t="shared" si="1"/>
        <v>-11940</v>
      </c>
    </row>
    <row r="29" spans="1:8" ht="15">
      <c r="A29" s="28" t="s">
        <v>76</v>
      </c>
      <c r="B29" s="16">
        <v>464</v>
      </c>
      <c r="C29" s="17">
        <v>42532</v>
      </c>
      <c r="D29" s="17">
        <v>42517</v>
      </c>
      <c r="E29" s="17"/>
      <c r="F29" s="17"/>
      <c r="G29" s="1">
        <f t="shared" si="0"/>
        <v>-15</v>
      </c>
      <c r="H29" s="16">
        <f t="shared" si="1"/>
        <v>-6960</v>
      </c>
    </row>
    <row r="30" spans="1:8" ht="15">
      <c r="A30" s="28" t="s">
        <v>77</v>
      </c>
      <c r="B30" s="16">
        <v>727.27</v>
      </c>
      <c r="C30" s="17">
        <v>42532</v>
      </c>
      <c r="D30" s="17">
        <v>42532</v>
      </c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 t="s">
        <v>78</v>
      </c>
      <c r="B31" s="16">
        <v>1320</v>
      </c>
      <c r="C31" s="17">
        <v>42558</v>
      </c>
      <c r="D31" s="17">
        <v>42536</v>
      </c>
      <c r="E31" s="17"/>
      <c r="F31" s="17"/>
      <c r="G31" s="1">
        <f t="shared" si="0"/>
        <v>-22</v>
      </c>
      <c r="H31" s="16">
        <f t="shared" si="1"/>
        <v>-29040</v>
      </c>
    </row>
    <row r="32" spans="1:8" ht="15">
      <c r="A32" s="28" t="s">
        <v>79</v>
      </c>
      <c r="B32" s="16">
        <v>140</v>
      </c>
      <c r="C32" s="17">
        <v>42558</v>
      </c>
      <c r="D32" s="17">
        <v>42536</v>
      </c>
      <c r="E32" s="17"/>
      <c r="F32" s="17"/>
      <c r="G32" s="1">
        <f t="shared" si="0"/>
        <v>-22</v>
      </c>
      <c r="H32" s="16">
        <f t="shared" si="1"/>
        <v>-3080</v>
      </c>
    </row>
    <row r="33" spans="1:8" ht="15">
      <c r="A33" s="28" t="s">
        <v>80</v>
      </c>
      <c r="B33" s="16">
        <v>1580</v>
      </c>
      <c r="C33" s="17">
        <v>42562</v>
      </c>
      <c r="D33" s="17">
        <v>42536</v>
      </c>
      <c r="E33" s="17"/>
      <c r="F33" s="17"/>
      <c r="G33" s="1">
        <f t="shared" si="0"/>
        <v>-26</v>
      </c>
      <c r="H33" s="16">
        <f t="shared" si="1"/>
        <v>-41080</v>
      </c>
    </row>
    <row r="34" spans="1:8" ht="15">
      <c r="A34" s="28" t="s">
        <v>81</v>
      </c>
      <c r="B34" s="16">
        <v>1300</v>
      </c>
      <c r="C34" s="17">
        <v>42528</v>
      </c>
      <c r="D34" s="17">
        <v>42542</v>
      </c>
      <c r="E34" s="17"/>
      <c r="F34" s="17"/>
      <c r="G34" s="1">
        <f t="shared" si="0"/>
        <v>14</v>
      </c>
      <c r="H34" s="16">
        <f t="shared" si="1"/>
        <v>18200</v>
      </c>
    </row>
    <row r="35" spans="1:8" ht="15">
      <c r="A35" s="28" t="s">
        <v>82</v>
      </c>
      <c r="B35" s="16">
        <v>1576.5</v>
      </c>
      <c r="C35" s="17">
        <v>42560</v>
      </c>
      <c r="D35" s="17">
        <v>42542</v>
      </c>
      <c r="E35" s="17"/>
      <c r="F35" s="17"/>
      <c r="G35" s="1">
        <f t="shared" si="0"/>
        <v>-18</v>
      </c>
      <c r="H35" s="16">
        <f t="shared" si="1"/>
        <v>-28377</v>
      </c>
    </row>
    <row r="36" spans="1:8" ht="15">
      <c r="A36" s="28" t="s">
        <v>83</v>
      </c>
      <c r="B36" s="16">
        <v>1431.2</v>
      </c>
      <c r="C36" s="17">
        <v>42573</v>
      </c>
      <c r="D36" s="17">
        <v>42542</v>
      </c>
      <c r="E36" s="17"/>
      <c r="F36" s="17"/>
      <c r="G36" s="1">
        <f t="shared" si="0"/>
        <v>-31</v>
      </c>
      <c r="H36" s="16">
        <f t="shared" si="1"/>
        <v>-44367.200000000004</v>
      </c>
    </row>
    <row r="37" spans="1:8" ht="15">
      <c r="A37" s="28" t="s">
        <v>84</v>
      </c>
      <c r="B37" s="16">
        <v>49.75</v>
      </c>
      <c r="C37" s="17">
        <v>42560</v>
      </c>
      <c r="D37" s="17">
        <v>42542</v>
      </c>
      <c r="E37" s="17"/>
      <c r="F37" s="17"/>
      <c r="G37" s="1">
        <f t="shared" si="0"/>
        <v>-18</v>
      </c>
      <c r="H37" s="16">
        <f t="shared" si="1"/>
        <v>-895.5</v>
      </c>
    </row>
    <row r="38" spans="1:8" ht="15">
      <c r="A38" s="28" t="s">
        <v>85</v>
      </c>
      <c r="B38" s="16">
        <v>175</v>
      </c>
      <c r="C38" s="17">
        <v>42560</v>
      </c>
      <c r="D38" s="17">
        <v>42542</v>
      </c>
      <c r="E38" s="17"/>
      <c r="F38" s="17"/>
      <c r="G38" s="1">
        <f t="shared" si="0"/>
        <v>-18</v>
      </c>
      <c r="H38" s="16">
        <f t="shared" si="1"/>
        <v>-3150</v>
      </c>
    </row>
    <row r="39" spans="1:8" ht="15">
      <c r="A39" s="28" t="s">
        <v>86</v>
      </c>
      <c r="B39" s="16">
        <v>229.34</v>
      </c>
      <c r="C39" s="17">
        <v>42748</v>
      </c>
      <c r="D39" s="17">
        <v>42542</v>
      </c>
      <c r="E39" s="17"/>
      <c r="F39" s="17"/>
      <c r="G39" s="1">
        <f t="shared" si="0"/>
        <v>-206</v>
      </c>
      <c r="H39" s="16">
        <f t="shared" si="1"/>
        <v>-47244.04</v>
      </c>
    </row>
    <row r="40" spans="1:8" ht="15">
      <c r="A40" s="28" t="s">
        <v>87</v>
      </c>
      <c r="B40" s="16">
        <v>710</v>
      </c>
      <c r="C40" s="17">
        <v>42559</v>
      </c>
      <c r="D40" s="17">
        <v>42542</v>
      </c>
      <c r="E40" s="17"/>
      <c r="F40" s="17"/>
      <c r="G40" s="1">
        <f t="shared" si="0"/>
        <v>-17</v>
      </c>
      <c r="H40" s="16">
        <f t="shared" si="1"/>
        <v>-12070</v>
      </c>
    </row>
    <row r="41" spans="1:8" ht="15">
      <c r="A41" s="28" t="s">
        <v>88</v>
      </c>
      <c r="B41" s="16">
        <v>800</v>
      </c>
      <c r="C41" s="17">
        <v>42559</v>
      </c>
      <c r="D41" s="17">
        <v>42542</v>
      </c>
      <c r="E41" s="17"/>
      <c r="F41" s="17"/>
      <c r="G41" s="1">
        <f t="shared" si="0"/>
        <v>-17</v>
      </c>
      <c r="H41" s="16">
        <f t="shared" si="1"/>
        <v>-13600</v>
      </c>
    </row>
    <row r="42" spans="1:8" ht="15">
      <c r="A42" s="28" t="s">
        <v>89</v>
      </c>
      <c r="B42" s="16">
        <v>3764.42</v>
      </c>
      <c r="C42" s="17">
        <v>42548</v>
      </c>
      <c r="D42" s="17">
        <v>42542</v>
      </c>
      <c r="E42" s="17"/>
      <c r="F42" s="17"/>
      <c r="G42" s="1">
        <f t="shared" si="0"/>
        <v>-6</v>
      </c>
      <c r="H42" s="16">
        <f t="shared" si="1"/>
        <v>-22586.52</v>
      </c>
    </row>
    <row r="43" spans="1:8" ht="15">
      <c r="A43" s="28" t="s">
        <v>90</v>
      </c>
      <c r="B43" s="16">
        <v>1100</v>
      </c>
      <c r="C43" s="17">
        <v>42548</v>
      </c>
      <c r="D43" s="17">
        <v>42542</v>
      </c>
      <c r="E43" s="17"/>
      <c r="F43" s="17"/>
      <c r="G43" s="1">
        <f t="shared" si="0"/>
        <v>-6</v>
      </c>
      <c r="H43" s="16">
        <f t="shared" si="1"/>
        <v>-6600</v>
      </c>
    </row>
    <row r="44" spans="1:8" ht="15">
      <c r="A44" s="28" t="s">
        <v>91</v>
      </c>
      <c r="B44" s="16">
        <v>3764.42</v>
      </c>
      <c r="C44" s="17">
        <v>42580</v>
      </c>
      <c r="D44" s="17">
        <v>42550</v>
      </c>
      <c r="E44" s="17"/>
      <c r="F44" s="17"/>
      <c r="G44" s="1">
        <f t="shared" si="0"/>
        <v>-30</v>
      </c>
      <c r="H44" s="16">
        <f t="shared" si="1"/>
        <v>-112932.6</v>
      </c>
    </row>
    <row r="45" spans="1:8" ht="15">
      <c r="A45" s="28" t="s">
        <v>40</v>
      </c>
      <c r="B45" s="16">
        <v>0.69</v>
      </c>
      <c r="C45" s="17">
        <v>42571</v>
      </c>
      <c r="D45" s="17">
        <v>42551</v>
      </c>
      <c r="E45" s="17"/>
      <c r="F45" s="17"/>
      <c r="G45" s="1">
        <f t="shared" si="0"/>
        <v>-20</v>
      </c>
      <c r="H45" s="16">
        <f t="shared" si="1"/>
        <v>-13.799999999999999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9895.82</v>
      </c>
      <c r="C1">
        <f>COUNTA(A4:A203)</f>
        <v>14</v>
      </c>
      <c r="G1" s="20">
        <f>IF(B1&lt;&gt;0,H1/B1,0)</f>
        <v>0.3097974700429067</v>
      </c>
      <c r="H1" s="19">
        <f>SUM(H4:H195)</f>
        <v>3065.699999999997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92</v>
      </c>
      <c r="B4" s="16">
        <v>750</v>
      </c>
      <c r="C4" s="17">
        <v>42571</v>
      </c>
      <c r="D4" s="17">
        <v>42557</v>
      </c>
      <c r="E4" s="17"/>
      <c r="F4" s="17"/>
      <c r="G4" s="1">
        <f>D4-C4-(F4-E4)</f>
        <v>-14</v>
      </c>
      <c r="H4" s="16">
        <f>B4*G4</f>
        <v>-10500</v>
      </c>
    </row>
    <row r="5" spans="1:8" ht="15">
      <c r="A5" s="28" t="s">
        <v>93</v>
      </c>
      <c r="B5" s="16">
        <v>29.67</v>
      </c>
      <c r="C5" s="17">
        <v>42592</v>
      </c>
      <c r="D5" s="17">
        <v>42593</v>
      </c>
      <c r="E5" s="17"/>
      <c r="F5" s="17"/>
      <c r="G5" s="1">
        <f aca="true" t="shared" si="0" ref="G5:G68">D5-C5-(F5-E5)</f>
        <v>1</v>
      </c>
      <c r="H5" s="16">
        <f aca="true" t="shared" si="1" ref="H5:H68">B5*G5</f>
        <v>29.67</v>
      </c>
    </row>
    <row r="6" spans="1:8" ht="15">
      <c r="A6" s="28" t="s">
        <v>94</v>
      </c>
      <c r="B6" s="16">
        <v>38.24</v>
      </c>
      <c r="C6" s="17">
        <v>42613</v>
      </c>
      <c r="D6" s="17">
        <v>42593</v>
      </c>
      <c r="E6" s="17"/>
      <c r="F6" s="17"/>
      <c r="G6" s="1">
        <f t="shared" si="0"/>
        <v>-20</v>
      </c>
      <c r="H6" s="16">
        <f t="shared" si="1"/>
        <v>-764.8000000000001</v>
      </c>
    </row>
    <row r="7" spans="1:8" ht="15">
      <c r="A7" s="28" t="s">
        <v>95</v>
      </c>
      <c r="B7" s="16">
        <v>235.35</v>
      </c>
      <c r="C7" s="17">
        <v>42630</v>
      </c>
      <c r="D7" s="17">
        <v>42599</v>
      </c>
      <c r="E7" s="17"/>
      <c r="F7" s="17"/>
      <c r="G7" s="1">
        <f t="shared" si="0"/>
        <v>-31</v>
      </c>
      <c r="H7" s="16">
        <f t="shared" si="1"/>
        <v>-7295.849999999999</v>
      </c>
    </row>
    <row r="8" spans="1:8" ht="15">
      <c r="A8" s="28" t="s">
        <v>96</v>
      </c>
      <c r="B8" s="16">
        <v>99</v>
      </c>
      <c r="C8" s="17">
        <v>42621</v>
      </c>
      <c r="D8" s="17">
        <v>42599</v>
      </c>
      <c r="E8" s="17"/>
      <c r="F8" s="17"/>
      <c r="G8" s="1">
        <f t="shared" si="0"/>
        <v>-22</v>
      </c>
      <c r="H8" s="16">
        <f t="shared" si="1"/>
        <v>-2178</v>
      </c>
    </row>
    <row r="9" spans="1:8" ht="15">
      <c r="A9" s="28" t="s">
        <v>97</v>
      </c>
      <c r="B9" s="16">
        <v>314.28</v>
      </c>
      <c r="C9" s="17">
        <v>42613</v>
      </c>
      <c r="D9" s="17">
        <v>42599</v>
      </c>
      <c r="E9" s="17"/>
      <c r="F9" s="17"/>
      <c r="G9" s="1">
        <f t="shared" si="0"/>
        <v>-14</v>
      </c>
      <c r="H9" s="16">
        <f t="shared" si="1"/>
        <v>-4399.92</v>
      </c>
    </row>
    <row r="10" spans="1:8" ht="15">
      <c r="A10" s="28" t="s">
        <v>98</v>
      </c>
      <c r="B10" s="16">
        <v>1650</v>
      </c>
      <c r="C10" s="17">
        <v>42596</v>
      </c>
      <c r="D10" s="17">
        <v>42599</v>
      </c>
      <c r="E10" s="17"/>
      <c r="F10" s="17"/>
      <c r="G10" s="1">
        <f t="shared" si="0"/>
        <v>3</v>
      </c>
      <c r="H10" s="16">
        <f t="shared" si="1"/>
        <v>4950</v>
      </c>
    </row>
    <row r="11" spans="1:8" ht="15">
      <c r="A11" s="28" t="s">
        <v>99</v>
      </c>
      <c r="B11" s="16">
        <v>62.75</v>
      </c>
      <c r="C11" s="17">
        <v>42631</v>
      </c>
      <c r="D11" s="17">
        <v>42607</v>
      </c>
      <c r="E11" s="17"/>
      <c r="F11" s="17"/>
      <c r="G11" s="1">
        <f t="shared" si="0"/>
        <v>-24</v>
      </c>
      <c r="H11" s="16">
        <f t="shared" si="1"/>
        <v>-1506</v>
      </c>
    </row>
    <row r="12" spans="1:8" ht="15">
      <c r="A12" s="28" t="s">
        <v>100</v>
      </c>
      <c r="B12" s="16">
        <v>748</v>
      </c>
      <c r="C12" s="17">
        <v>42582</v>
      </c>
      <c r="D12" s="17">
        <v>42612</v>
      </c>
      <c r="E12" s="17"/>
      <c r="F12" s="17"/>
      <c r="G12" s="1">
        <f t="shared" si="0"/>
        <v>30</v>
      </c>
      <c r="H12" s="16">
        <f t="shared" si="1"/>
        <v>22440</v>
      </c>
    </row>
    <row r="13" spans="1:8" ht="15">
      <c r="A13" s="28" t="s">
        <v>100</v>
      </c>
      <c r="B13" s="16">
        <v>200</v>
      </c>
      <c r="C13" s="17">
        <v>42582</v>
      </c>
      <c r="D13" s="17">
        <v>42612</v>
      </c>
      <c r="E13" s="17"/>
      <c r="F13" s="17"/>
      <c r="G13" s="1">
        <f t="shared" si="0"/>
        <v>30</v>
      </c>
      <c r="H13" s="16">
        <f t="shared" si="1"/>
        <v>6000</v>
      </c>
    </row>
    <row r="14" spans="1:8" ht="15">
      <c r="A14" s="28" t="s">
        <v>101</v>
      </c>
      <c r="B14" s="16">
        <v>189</v>
      </c>
      <c r="C14" s="17">
        <v>42656</v>
      </c>
      <c r="D14" s="17">
        <v>42634</v>
      </c>
      <c r="E14" s="17"/>
      <c r="F14" s="17"/>
      <c r="G14" s="1">
        <f t="shared" si="0"/>
        <v>-22</v>
      </c>
      <c r="H14" s="16">
        <f t="shared" si="1"/>
        <v>-4158</v>
      </c>
    </row>
    <row r="15" spans="1:8" ht="15">
      <c r="A15" s="28" t="s">
        <v>102</v>
      </c>
      <c r="B15" s="16">
        <v>2641.82</v>
      </c>
      <c r="C15" s="17">
        <v>42613</v>
      </c>
      <c r="D15" s="17">
        <v>42634</v>
      </c>
      <c r="E15" s="17"/>
      <c r="F15" s="17"/>
      <c r="G15" s="1">
        <f t="shared" si="0"/>
        <v>21</v>
      </c>
      <c r="H15" s="16">
        <f t="shared" si="1"/>
        <v>55478.22</v>
      </c>
    </row>
    <row r="16" spans="1:8" ht="15">
      <c r="A16" s="28" t="s">
        <v>103</v>
      </c>
      <c r="B16" s="16">
        <v>1600</v>
      </c>
      <c r="C16" s="17">
        <v>42650</v>
      </c>
      <c r="D16" s="17">
        <v>42634</v>
      </c>
      <c r="E16" s="17"/>
      <c r="F16" s="17"/>
      <c r="G16" s="1">
        <f t="shared" si="0"/>
        <v>-16</v>
      </c>
      <c r="H16" s="16">
        <f t="shared" si="1"/>
        <v>-25600</v>
      </c>
    </row>
    <row r="17" spans="1:8" ht="15">
      <c r="A17" s="28" t="s">
        <v>104</v>
      </c>
      <c r="B17" s="16">
        <v>1337.71</v>
      </c>
      <c r="C17" s="17">
        <v>42656</v>
      </c>
      <c r="D17" s="17">
        <v>42634</v>
      </c>
      <c r="E17" s="17"/>
      <c r="F17" s="17"/>
      <c r="G17" s="1">
        <f t="shared" si="0"/>
        <v>-22</v>
      </c>
      <c r="H17" s="16">
        <f t="shared" si="1"/>
        <v>-29429.620000000003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41601.06999999998</v>
      </c>
      <c r="C1">
        <f>COUNTA(A4:A203)</f>
        <v>34</v>
      </c>
      <c r="G1" s="20">
        <f>IF(B1&lt;&gt;0,H1/B1,0)</f>
        <v>-11.07966429709621</v>
      </c>
      <c r="H1" s="19">
        <f>SUM(H4:H195)</f>
        <v>-460925.89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105</v>
      </c>
      <c r="B4" s="16">
        <v>91.11</v>
      </c>
      <c r="C4" s="17">
        <v>42660</v>
      </c>
      <c r="D4" s="17">
        <v>42654</v>
      </c>
      <c r="E4" s="17"/>
      <c r="F4" s="17"/>
      <c r="G4" s="1">
        <f>D4-C4-(F4-E4)</f>
        <v>-6</v>
      </c>
      <c r="H4" s="16">
        <f>B4*G4</f>
        <v>-546.66</v>
      </c>
    </row>
    <row r="5" spans="1:8" ht="15">
      <c r="A5" s="28" t="s">
        <v>105</v>
      </c>
      <c r="B5" s="16">
        <v>977.03</v>
      </c>
      <c r="C5" s="17">
        <v>42660</v>
      </c>
      <c r="D5" s="17">
        <v>42654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-5862.18</v>
      </c>
    </row>
    <row r="6" spans="1:8" ht="15">
      <c r="A6" s="28" t="s">
        <v>105</v>
      </c>
      <c r="B6" s="16">
        <v>238.73</v>
      </c>
      <c r="C6" s="17">
        <v>42660</v>
      </c>
      <c r="D6" s="17">
        <v>42654</v>
      </c>
      <c r="E6" s="17"/>
      <c r="F6" s="17"/>
      <c r="G6" s="1">
        <f t="shared" si="0"/>
        <v>-6</v>
      </c>
      <c r="H6" s="16">
        <f t="shared" si="1"/>
        <v>-1432.3799999999999</v>
      </c>
    </row>
    <row r="7" spans="1:8" ht="15">
      <c r="A7" s="28" t="s">
        <v>105</v>
      </c>
      <c r="B7" s="16">
        <v>2868.85</v>
      </c>
      <c r="C7" s="17">
        <v>42660</v>
      </c>
      <c r="D7" s="17">
        <v>42654</v>
      </c>
      <c r="E7" s="17"/>
      <c r="F7" s="17"/>
      <c r="G7" s="1">
        <f t="shared" si="0"/>
        <v>-6</v>
      </c>
      <c r="H7" s="16">
        <f t="shared" si="1"/>
        <v>-17213.1</v>
      </c>
    </row>
    <row r="8" spans="1:8" ht="15">
      <c r="A8" s="28" t="s">
        <v>105</v>
      </c>
      <c r="B8" s="16">
        <v>853.36</v>
      </c>
      <c r="C8" s="17">
        <v>42660</v>
      </c>
      <c r="D8" s="17">
        <v>42654</v>
      </c>
      <c r="E8" s="17"/>
      <c r="F8" s="17"/>
      <c r="G8" s="1">
        <f t="shared" si="0"/>
        <v>-6</v>
      </c>
      <c r="H8" s="16">
        <f t="shared" si="1"/>
        <v>-5120.16</v>
      </c>
    </row>
    <row r="9" spans="1:8" ht="15">
      <c r="A9" s="28" t="s">
        <v>106</v>
      </c>
      <c r="B9" s="16">
        <v>34.79</v>
      </c>
      <c r="C9" s="17">
        <v>42646</v>
      </c>
      <c r="D9" s="17">
        <v>42655</v>
      </c>
      <c r="E9" s="17"/>
      <c r="F9" s="17"/>
      <c r="G9" s="1">
        <f t="shared" si="0"/>
        <v>9</v>
      </c>
      <c r="H9" s="16">
        <f t="shared" si="1"/>
        <v>313.11</v>
      </c>
    </row>
    <row r="10" spans="1:8" ht="15">
      <c r="A10" s="28" t="s">
        <v>107</v>
      </c>
      <c r="B10" s="16">
        <v>29.33</v>
      </c>
      <c r="C10" s="17">
        <v>42685</v>
      </c>
      <c r="D10" s="17">
        <v>42655</v>
      </c>
      <c r="E10" s="17"/>
      <c r="F10" s="17"/>
      <c r="G10" s="1">
        <f t="shared" si="0"/>
        <v>-30</v>
      </c>
      <c r="H10" s="16">
        <f t="shared" si="1"/>
        <v>-879.9</v>
      </c>
    </row>
    <row r="11" spans="1:8" ht="15">
      <c r="A11" s="28" t="s">
        <v>108</v>
      </c>
      <c r="B11" s="16">
        <v>37.35</v>
      </c>
      <c r="C11" s="17">
        <v>42659</v>
      </c>
      <c r="D11" s="17">
        <v>42655</v>
      </c>
      <c r="E11" s="17"/>
      <c r="F11" s="17"/>
      <c r="G11" s="1">
        <f t="shared" si="0"/>
        <v>-4</v>
      </c>
      <c r="H11" s="16">
        <f t="shared" si="1"/>
        <v>-149.4</v>
      </c>
    </row>
    <row r="12" spans="1:8" ht="15">
      <c r="A12" s="28" t="s">
        <v>109</v>
      </c>
      <c r="B12" s="16">
        <v>229.34</v>
      </c>
      <c r="C12" s="17">
        <v>42653</v>
      </c>
      <c r="D12" s="17">
        <v>42655</v>
      </c>
      <c r="E12" s="17"/>
      <c r="F12" s="17"/>
      <c r="G12" s="1">
        <f t="shared" si="0"/>
        <v>2</v>
      </c>
      <c r="H12" s="16">
        <f t="shared" si="1"/>
        <v>458.68</v>
      </c>
    </row>
    <row r="13" spans="1:8" ht="15">
      <c r="A13" s="28" t="s">
        <v>110</v>
      </c>
      <c r="B13" s="16">
        <v>11071.74</v>
      </c>
      <c r="C13" s="17">
        <v>42684</v>
      </c>
      <c r="D13" s="17">
        <v>42670</v>
      </c>
      <c r="E13" s="17"/>
      <c r="F13" s="17"/>
      <c r="G13" s="1">
        <f t="shared" si="0"/>
        <v>-14</v>
      </c>
      <c r="H13" s="16">
        <f t="shared" si="1"/>
        <v>-155004.36</v>
      </c>
    </row>
    <row r="14" spans="1:8" ht="15">
      <c r="A14" s="28" t="s">
        <v>111</v>
      </c>
      <c r="B14" s="16">
        <v>185</v>
      </c>
      <c r="C14" s="17">
        <v>42671</v>
      </c>
      <c r="D14" s="17">
        <v>42670</v>
      </c>
      <c r="E14" s="17"/>
      <c r="F14" s="17"/>
      <c r="G14" s="1">
        <f t="shared" si="0"/>
        <v>-1</v>
      </c>
      <c r="H14" s="16">
        <f t="shared" si="1"/>
        <v>-185</v>
      </c>
    </row>
    <row r="15" spans="1:8" ht="15">
      <c r="A15" s="28" t="s">
        <v>112</v>
      </c>
      <c r="B15" s="16">
        <v>62.66</v>
      </c>
      <c r="C15" s="17">
        <v>42693</v>
      </c>
      <c r="D15" s="17">
        <v>42670</v>
      </c>
      <c r="E15" s="17"/>
      <c r="F15" s="17"/>
      <c r="G15" s="1">
        <f t="shared" si="0"/>
        <v>-23</v>
      </c>
      <c r="H15" s="16">
        <f t="shared" si="1"/>
        <v>-1441.1799999999998</v>
      </c>
    </row>
    <row r="16" spans="1:8" ht="15">
      <c r="A16" s="28" t="s">
        <v>113</v>
      </c>
      <c r="B16" s="16">
        <v>14191.8</v>
      </c>
      <c r="C16" s="17">
        <v>42700</v>
      </c>
      <c r="D16" s="17">
        <v>42696</v>
      </c>
      <c r="E16" s="17"/>
      <c r="F16" s="17"/>
      <c r="G16" s="1">
        <f t="shared" si="0"/>
        <v>-4</v>
      </c>
      <c r="H16" s="16">
        <f t="shared" si="1"/>
        <v>-56767.2</v>
      </c>
    </row>
    <row r="17" spans="1:8" ht="15">
      <c r="A17" s="28" t="s">
        <v>114</v>
      </c>
      <c r="B17" s="16">
        <v>908.2</v>
      </c>
      <c r="C17" s="17">
        <v>42700</v>
      </c>
      <c r="D17" s="17">
        <v>42696</v>
      </c>
      <c r="E17" s="17"/>
      <c r="F17" s="17"/>
      <c r="G17" s="1">
        <f t="shared" si="0"/>
        <v>-4</v>
      </c>
      <c r="H17" s="16">
        <f t="shared" si="1"/>
        <v>-3632.8</v>
      </c>
    </row>
    <row r="18" spans="1:8" ht="15">
      <c r="A18" s="28" t="s">
        <v>115</v>
      </c>
      <c r="B18" s="16">
        <v>205.67</v>
      </c>
      <c r="C18" s="17">
        <v>42713</v>
      </c>
      <c r="D18" s="17">
        <v>42696</v>
      </c>
      <c r="E18" s="17"/>
      <c r="F18" s="17"/>
      <c r="G18" s="1">
        <f t="shared" si="0"/>
        <v>-17</v>
      </c>
      <c r="H18" s="16">
        <f t="shared" si="1"/>
        <v>-3496.39</v>
      </c>
    </row>
    <row r="19" spans="1:8" ht="15">
      <c r="A19" s="28" t="s">
        <v>116</v>
      </c>
      <c r="B19" s="16">
        <v>2500</v>
      </c>
      <c r="C19" s="17">
        <v>42713</v>
      </c>
      <c r="D19" s="17">
        <v>42696</v>
      </c>
      <c r="E19" s="17"/>
      <c r="F19" s="17"/>
      <c r="G19" s="1">
        <f t="shared" si="0"/>
        <v>-17</v>
      </c>
      <c r="H19" s="16">
        <f t="shared" si="1"/>
        <v>-42500</v>
      </c>
    </row>
    <row r="20" spans="1:8" ht="15">
      <c r="A20" s="28" t="s">
        <v>117</v>
      </c>
      <c r="B20" s="16">
        <v>80</v>
      </c>
      <c r="C20" s="17">
        <v>42713</v>
      </c>
      <c r="D20" s="17">
        <v>42696</v>
      </c>
      <c r="E20" s="17"/>
      <c r="F20" s="17"/>
      <c r="G20" s="1">
        <f t="shared" si="0"/>
        <v>-17</v>
      </c>
      <c r="H20" s="16">
        <f t="shared" si="1"/>
        <v>-1360</v>
      </c>
    </row>
    <row r="21" spans="1:8" ht="15">
      <c r="A21" s="28" t="s">
        <v>118</v>
      </c>
      <c r="B21" s="16">
        <v>1000</v>
      </c>
      <c r="C21" s="17">
        <v>42715</v>
      </c>
      <c r="D21" s="17">
        <v>42698</v>
      </c>
      <c r="E21" s="17"/>
      <c r="F21" s="17"/>
      <c r="G21" s="1">
        <f t="shared" si="0"/>
        <v>-17</v>
      </c>
      <c r="H21" s="16">
        <f t="shared" si="1"/>
        <v>-17000</v>
      </c>
    </row>
    <row r="22" spans="1:8" ht="15">
      <c r="A22" s="28" t="s">
        <v>119</v>
      </c>
      <c r="B22" s="16">
        <v>217.21</v>
      </c>
      <c r="C22" s="17">
        <v>42721</v>
      </c>
      <c r="D22" s="17">
        <v>42698</v>
      </c>
      <c r="E22" s="17"/>
      <c r="F22" s="17"/>
      <c r="G22" s="1">
        <f t="shared" si="0"/>
        <v>-23</v>
      </c>
      <c r="H22" s="16">
        <f t="shared" si="1"/>
        <v>-4995.83</v>
      </c>
    </row>
    <row r="23" spans="1:8" ht="15">
      <c r="A23" s="28" t="s">
        <v>120</v>
      </c>
      <c r="B23" s="16">
        <v>589.21</v>
      </c>
      <c r="C23" s="17">
        <v>42761</v>
      </c>
      <c r="D23" s="17">
        <v>42720</v>
      </c>
      <c r="E23" s="17"/>
      <c r="F23" s="17"/>
      <c r="G23" s="1">
        <f t="shared" si="0"/>
        <v>-41</v>
      </c>
      <c r="H23" s="16">
        <f t="shared" si="1"/>
        <v>-24157.61</v>
      </c>
    </row>
    <row r="24" spans="1:8" ht="15">
      <c r="A24" s="28" t="s">
        <v>121</v>
      </c>
      <c r="B24" s="16">
        <v>164.72</v>
      </c>
      <c r="C24" s="17">
        <v>42748</v>
      </c>
      <c r="D24" s="17">
        <v>42720</v>
      </c>
      <c r="E24" s="17"/>
      <c r="F24" s="17"/>
      <c r="G24" s="1">
        <f t="shared" si="0"/>
        <v>-28</v>
      </c>
      <c r="H24" s="16">
        <f t="shared" si="1"/>
        <v>-4612.16</v>
      </c>
    </row>
    <row r="25" spans="1:8" ht="15">
      <c r="A25" s="28" t="s">
        <v>122</v>
      </c>
      <c r="B25" s="16">
        <v>409.28</v>
      </c>
      <c r="C25" s="17">
        <v>42749</v>
      </c>
      <c r="D25" s="17">
        <v>42720</v>
      </c>
      <c r="E25" s="17"/>
      <c r="F25" s="17"/>
      <c r="G25" s="1">
        <f t="shared" si="0"/>
        <v>-29</v>
      </c>
      <c r="H25" s="16">
        <f t="shared" si="1"/>
        <v>-11869.119999999999</v>
      </c>
    </row>
    <row r="26" spans="1:8" ht="15">
      <c r="A26" s="28" t="s">
        <v>123</v>
      </c>
      <c r="B26" s="16">
        <v>317.62</v>
      </c>
      <c r="C26" s="17">
        <v>42748</v>
      </c>
      <c r="D26" s="17">
        <v>42720</v>
      </c>
      <c r="E26" s="17"/>
      <c r="F26" s="17"/>
      <c r="G26" s="1">
        <f t="shared" si="0"/>
        <v>-28</v>
      </c>
      <c r="H26" s="16">
        <f t="shared" si="1"/>
        <v>-8893.36</v>
      </c>
    </row>
    <row r="27" spans="1:8" ht="15">
      <c r="A27" s="28" t="s">
        <v>124</v>
      </c>
      <c r="B27" s="16">
        <v>587.13</v>
      </c>
      <c r="C27" s="17">
        <v>42749</v>
      </c>
      <c r="D27" s="17">
        <v>42720</v>
      </c>
      <c r="E27" s="17"/>
      <c r="F27" s="17"/>
      <c r="G27" s="1">
        <f t="shared" si="0"/>
        <v>-29</v>
      </c>
      <c r="H27" s="16">
        <f t="shared" si="1"/>
        <v>-17026.77</v>
      </c>
    </row>
    <row r="28" spans="1:8" ht="15">
      <c r="A28" s="28" t="s">
        <v>125</v>
      </c>
      <c r="B28" s="16">
        <v>397.99</v>
      </c>
      <c r="C28" s="17">
        <v>42748</v>
      </c>
      <c r="D28" s="17">
        <v>42720</v>
      </c>
      <c r="E28" s="17"/>
      <c r="F28" s="17"/>
      <c r="G28" s="1">
        <f t="shared" si="0"/>
        <v>-28</v>
      </c>
      <c r="H28" s="16">
        <f t="shared" si="1"/>
        <v>-11143.720000000001</v>
      </c>
    </row>
    <row r="29" spans="1:8" ht="15">
      <c r="A29" s="28" t="s">
        <v>126</v>
      </c>
      <c r="B29" s="16">
        <v>699.29</v>
      </c>
      <c r="C29" s="17">
        <v>42748</v>
      </c>
      <c r="D29" s="17">
        <v>42720</v>
      </c>
      <c r="E29" s="17"/>
      <c r="F29" s="17"/>
      <c r="G29" s="1">
        <f t="shared" si="0"/>
        <v>-28</v>
      </c>
      <c r="H29" s="16">
        <f t="shared" si="1"/>
        <v>-19580.12</v>
      </c>
    </row>
    <row r="30" spans="1:8" ht="15">
      <c r="A30" s="28" t="s">
        <v>86</v>
      </c>
      <c r="B30" s="16">
        <v>229.34</v>
      </c>
      <c r="C30" s="17">
        <v>42779</v>
      </c>
      <c r="D30" s="17">
        <v>42720</v>
      </c>
      <c r="E30" s="17"/>
      <c r="F30" s="17"/>
      <c r="G30" s="1">
        <f t="shared" si="0"/>
        <v>-59</v>
      </c>
      <c r="H30" s="16">
        <f t="shared" si="1"/>
        <v>-13531.06</v>
      </c>
    </row>
    <row r="31" spans="1:8" ht="15">
      <c r="A31" s="28" t="s">
        <v>127</v>
      </c>
      <c r="B31" s="16">
        <v>45.21</v>
      </c>
      <c r="C31" s="17">
        <v>42729</v>
      </c>
      <c r="D31" s="17">
        <v>42720</v>
      </c>
      <c r="E31" s="17"/>
      <c r="F31" s="17"/>
      <c r="G31" s="1">
        <f t="shared" si="0"/>
        <v>-9</v>
      </c>
      <c r="H31" s="16">
        <f t="shared" si="1"/>
        <v>-406.89</v>
      </c>
    </row>
    <row r="32" spans="1:8" ht="15">
      <c r="A32" s="28" t="s">
        <v>128</v>
      </c>
      <c r="B32" s="16">
        <v>38.71</v>
      </c>
      <c r="C32" s="17">
        <v>42763</v>
      </c>
      <c r="D32" s="17">
        <v>42720</v>
      </c>
      <c r="E32" s="17"/>
      <c r="F32" s="17"/>
      <c r="G32" s="1">
        <f t="shared" si="0"/>
        <v>-43</v>
      </c>
      <c r="H32" s="16">
        <f t="shared" si="1"/>
        <v>-1664.53</v>
      </c>
    </row>
    <row r="33" spans="1:8" ht="15">
      <c r="A33" s="28" t="s">
        <v>129</v>
      </c>
      <c r="B33" s="16">
        <v>845.45</v>
      </c>
      <c r="C33" s="17">
        <v>42734</v>
      </c>
      <c r="D33" s="17">
        <v>42720</v>
      </c>
      <c r="E33" s="17"/>
      <c r="F33" s="17"/>
      <c r="G33" s="1">
        <f t="shared" si="0"/>
        <v>-14</v>
      </c>
      <c r="H33" s="16">
        <f t="shared" si="1"/>
        <v>-11836.300000000001</v>
      </c>
    </row>
    <row r="34" spans="1:8" ht="15">
      <c r="A34" s="28" t="s">
        <v>130</v>
      </c>
      <c r="B34" s="16">
        <v>534.95</v>
      </c>
      <c r="C34" s="17">
        <v>42730</v>
      </c>
      <c r="D34" s="17">
        <v>42720</v>
      </c>
      <c r="E34" s="17"/>
      <c r="F34" s="17"/>
      <c r="G34" s="1">
        <f t="shared" si="0"/>
        <v>-10</v>
      </c>
      <c r="H34" s="16">
        <f t="shared" si="1"/>
        <v>-5349.5</v>
      </c>
    </row>
    <row r="35" spans="1:8" ht="15">
      <c r="A35" s="28" t="s">
        <v>131</v>
      </c>
      <c r="B35" s="16">
        <v>110</v>
      </c>
      <c r="C35" s="17">
        <v>42733</v>
      </c>
      <c r="D35" s="17">
        <v>42720</v>
      </c>
      <c r="E35" s="17"/>
      <c r="F35" s="17"/>
      <c r="G35" s="1">
        <f t="shared" si="0"/>
        <v>-13</v>
      </c>
      <c r="H35" s="16">
        <f t="shared" si="1"/>
        <v>-1430</v>
      </c>
    </row>
    <row r="36" spans="1:8" ht="15">
      <c r="A36" s="28" t="s">
        <v>132</v>
      </c>
      <c r="B36" s="16">
        <v>70</v>
      </c>
      <c r="C36" s="17">
        <v>42733</v>
      </c>
      <c r="D36" s="17">
        <v>42720</v>
      </c>
      <c r="E36" s="17"/>
      <c r="F36" s="17"/>
      <c r="G36" s="1">
        <f t="shared" si="0"/>
        <v>-13</v>
      </c>
      <c r="H36" s="16">
        <f t="shared" si="1"/>
        <v>-910</v>
      </c>
    </row>
    <row r="37" spans="1:8" ht="15">
      <c r="A37" s="28" t="s">
        <v>133</v>
      </c>
      <c r="B37" s="16">
        <v>780</v>
      </c>
      <c r="C37" s="17">
        <v>42735</v>
      </c>
      <c r="D37" s="17">
        <v>42720</v>
      </c>
      <c r="E37" s="17"/>
      <c r="F37" s="17"/>
      <c r="G37" s="1">
        <f t="shared" si="0"/>
        <v>-15</v>
      </c>
      <c r="H37" s="16">
        <f t="shared" si="1"/>
        <v>-11700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2017-06-12T06:52:34Z</dcterms:modified>
  <cp:category/>
  <cp:version/>
  <cp:contentType/>
  <cp:contentStatus/>
</cp:coreProperties>
</file>