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<sst xmlns="http://schemas.openxmlformats.org/spreadsheetml/2006/main" count="110" uniqueCount="85">
  <si>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</si>
  <si>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</si>
  <si>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</si>
  <si>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</si>
  <si>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</si>
  <si>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</si>
  <si>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</si>
  <si>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</si>
  <si>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</si>
  <si>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</si>
  <si>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</si>
  <si>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</si>
  <si>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</si>
  <si>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</si>
  <si>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</si>
  <si>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</si>
  <si>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</si>
  <si>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</si>
  <si>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</si>
  <si>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</si>
  <si>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BUIA</t>
  </si>
  <si>
    <t>33030 BUJA (UD) Via Brigata Rosselli,6 C.F. 82000500304 C.M. UDIC82800X</t>
  </si>
  <si>
    <t>8D00286384 del 06/12/2016</t>
  </si>
  <si>
    <t>E04/2016 del 30/11/2016</t>
  </si>
  <si>
    <t>8716360789 del 21/12/2016</t>
  </si>
  <si>
    <t>19 del 31/12/2016</t>
  </si>
  <si>
    <t>2017000639 del 16/01/2017</t>
  </si>
  <si>
    <t>2017000640 del 16/01/2017</t>
  </si>
  <si>
    <t>40E del 10/01/2017</t>
  </si>
  <si>
    <t>2/348 del 13/12/2016</t>
  </si>
  <si>
    <t>73 del 20/12/2016</t>
  </si>
  <si>
    <t>20174G00282 del 30/01/2017</t>
  </si>
  <si>
    <t>1/PA del 02/02/2017</t>
  </si>
  <si>
    <t>8717021856 del 26/01/2017</t>
  </si>
  <si>
    <t>322 del 30/09/2016</t>
  </si>
  <si>
    <t>609 del 29/12/2016</t>
  </si>
  <si>
    <t>17 /PA del 07/02/2017</t>
  </si>
  <si>
    <t>1 del 06/02/2017</t>
  </si>
  <si>
    <t>8D00023834 del 06/02/2017</t>
  </si>
  <si>
    <t>8717060917 del 28/02/2017</t>
  </si>
  <si>
    <t>41/00006 del 28/02/2017</t>
  </si>
  <si>
    <t>1/PA del 28/02/2017</t>
  </si>
  <si>
    <t>3/PA del 28/02/2017</t>
  </si>
  <si>
    <t>58 del 24/03/2017</t>
  </si>
  <si>
    <t>49/PA del 05/04/2017</t>
  </si>
  <si>
    <t>0408/PA del 08/04/2017</t>
  </si>
  <si>
    <t>0537/PA del 08/04/2017</t>
  </si>
  <si>
    <t>0000024 del 30/03/2017</t>
  </si>
  <si>
    <t>0000022 del 30/03/2017</t>
  </si>
  <si>
    <t>8717100984 del 10/04/2017</t>
  </si>
  <si>
    <t>2/49 del 10/04/2017</t>
  </si>
  <si>
    <t>2/PA del 11/04/2017</t>
  </si>
  <si>
    <t>630/PA del 31/03/2017</t>
  </si>
  <si>
    <t>631/PA del 31/03/2017</t>
  </si>
  <si>
    <t>633/PA del 31/03/2017</t>
  </si>
  <si>
    <t>632/PA del 31/03/2017</t>
  </si>
  <si>
    <t>635/PA del 31/03/2017</t>
  </si>
  <si>
    <t>636/PA del 31/03/2017</t>
  </si>
  <si>
    <t>634/PA del 31/03/2017</t>
  </si>
  <si>
    <t>8D00077345 del 06/04/2017</t>
  </si>
  <si>
    <t>179265245 del 19/04/2017</t>
  </si>
  <si>
    <t>PA377/2017 del 13/04/2017</t>
  </si>
  <si>
    <t>70/PA del 31/03/2017</t>
  </si>
  <si>
    <t>2P del 26/04/2017</t>
  </si>
  <si>
    <t>00006/PA del 06/05/2017</t>
  </si>
  <si>
    <t>FATTPA 17_17 del 07/05/2017</t>
  </si>
  <si>
    <t>04 del 21/04/2017</t>
  </si>
  <si>
    <t>2/54 del 28/04/2017</t>
  </si>
  <si>
    <t>02/2017/PA del 05/05/2017</t>
  </si>
  <si>
    <t>37/17-PA del 02/05/2017</t>
  </si>
  <si>
    <t>44/17-PA del 10/05/2017</t>
  </si>
  <si>
    <t>30305/PA del 18/05/2017</t>
  </si>
  <si>
    <t>FATTPA 7_17 del 18/05/2017</t>
  </si>
  <si>
    <t>8717137070 del 17/05/2017</t>
  </si>
  <si>
    <t>8717161145 del 01/06/2017</t>
  </si>
  <si>
    <t>1-E-2017 del 16/05/2017</t>
  </si>
  <si>
    <t>3-E-17 del 22/05/2017</t>
  </si>
  <si>
    <t>FATTPA 3_17 del 30/05/2017</t>
  </si>
  <si>
    <t>1PA-2017 del 31/05/2017</t>
  </si>
  <si>
    <t>2/137 del 31/05/2017</t>
  </si>
  <si>
    <t>8D00125522 del 07/06/2017</t>
  </si>
  <si>
    <t>20174E19528 del 05/06/2017</t>
  </si>
  <si>
    <t>48/009 del 16/06/2017</t>
  </si>
  <si>
    <t>14 del 16/06/2017</t>
  </si>
  <si>
    <t>FATTPA 25_17 del 21/06/2017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</si>
</sst>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64</v>
      </c>
      <c r="B10" s="38"/>
      <c r="C10" s="37">
        <f>SUM(C16:D19)</f>
        <v>62406.020000000004</v>
      </c>
      <c r="D10" s="38"/>
      <c r="E10" s="48">
        <f>('Trimestre 1'!H1+'Trimestre 2'!H1+'Trimestre 3'!H1+'Trimestre 4'!H1)/C10</f>
        <v>-13.707468606394063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22</v>
      </c>
      <c r="C16" s="29">
        <f>'Trimestre 1'!B1</f>
        <v>27504.89</v>
      </c>
      <c r="D16" s="39"/>
      <c r="E16" s="29">
        <f>'Trimestre 1'!G1</f>
        <v>-3.654485802342784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41</v>
      </c>
      <c r="C17" s="29">
        <f>'Trimestre 2'!B1</f>
        <v>33053.130000000005</v>
      </c>
      <c r="D17" s="39"/>
      <c r="E17" s="29">
        <f>'Trimestre 2'!G1</f>
        <v>-21.16206029504619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</v>
      </c>
      <c r="C18" s="29">
        <f>'Trimestre 3'!B1</f>
        <v>1848</v>
      </c>
      <c r="D18" s="39"/>
      <c r="E18" s="29">
        <f>'Trimestre 3'!G1</f>
        <v>-30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27504.89</v>
      </c>
      <c r="C1">
        <f>COUNTA(A4:A203)</f>
        <v>22</v>
      </c>
      <c r="G1" s="20">
        <f>IF(B1&lt;&gt;0,H1/B1,0)</f>
        <v>-3.654485802342784</v>
      </c>
      <c r="H1" s="19">
        <f>SUM(H4:H195)</f>
        <v>-100516.23000000001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62.75</v>
      </c>
      <c r="C4" s="17">
        <v>42768</v>
      </c>
      <c r="D4" s="17">
        <v>42744</v>
      </c>
      <c r="E4" s="17"/>
      <c r="F4" s="17"/>
      <c r="G4" s="1">
        <f>D4-C4-(F4-E4)</f>
        <v>-24</v>
      </c>
      <c r="H4" s="16">
        <f>B4*G4</f>
        <v>-1506</v>
      </c>
    </row>
    <row r="5" spans="1:8" ht="15">
      <c r="A5" s="28" t="s">
        <v>23</v>
      </c>
      <c r="B5" s="16">
        <v>195</v>
      </c>
      <c r="C5" s="17">
        <v>42768</v>
      </c>
      <c r="D5" s="17">
        <v>42744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-4680</v>
      </c>
    </row>
    <row r="6" spans="1:8" ht="15">
      <c r="A6" s="28" t="s">
        <v>24</v>
      </c>
      <c r="B6" s="16">
        <v>14.5</v>
      </c>
      <c r="C6" s="17">
        <v>42756</v>
      </c>
      <c r="D6" s="17">
        <v>42744</v>
      </c>
      <c r="E6" s="17"/>
      <c r="F6" s="17"/>
      <c r="G6" s="1">
        <f t="shared" si="0"/>
        <v>-12</v>
      </c>
      <c r="H6" s="16">
        <f t="shared" si="1"/>
        <v>-174</v>
      </c>
    </row>
    <row r="7" spans="1:8" ht="15">
      <c r="A7" s="28" t="s">
        <v>25</v>
      </c>
      <c r="B7" s="16">
        <v>1561.82</v>
      </c>
      <c r="C7" s="17">
        <v>42788</v>
      </c>
      <c r="D7" s="17">
        <v>42758</v>
      </c>
      <c r="E7" s="17"/>
      <c r="F7" s="17"/>
      <c r="G7" s="1">
        <f t="shared" si="0"/>
        <v>-30</v>
      </c>
      <c r="H7" s="16">
        <f t="shared" si="1"/>
        <v>-46854.6</v>
      </c>
    </row>
    <row r="8" spans="1:8" ht="15">
      <c r="A8" s="28" t="s">
        <v>26</v>
      </c>
      <c r="B8" s="16">
        <v>2424</v>
      </c>
      <c r="C8" s="17">
        <v>42786</v>
      </c>
      <c r="D8" s="17">
        <v>42758</v>
      </c>
      <c r="E8" s="17"/>
      <c r="F8" s="17"/>
      <c r="G8" s="1">
        <f t="shared" si="0"/>
        <v>-28</v>
      </c>
      <c r="H8" s="16">
        <f t="shared" si="1"/>
        <v>-67872</v>
      </c>
    </row>
    <row r="9" spans="1:8" ht="15">
      <c r="A9" s="28" t="s">
        <v>27</v>
      </c>
      <c r="B9" s="16">
        <v>360</v>
      </c>
      <c r="C9" s="17">
        <v>42786</v>
      </c>
      <c r="D9" s="17">
        <v>42758</v>
      </c>
      <c r="E9" s="17"/>
      <c r="F9" s="17"/>
      <c r="G9" s="1">
        <f t="shared" si="0"/>
        <v>-28</v>
      </c>
      <c r="H9" s="16">
        <f t="shared" si="1"/>
        <v>-10080</v>
      </c>
    </row>
    <row r="10" spans="1:8" ht="15">
      <c r="A10" s="28" t="s">
        <v>28</v>
      </c>
      <c r="B10" s="16">
        <v>805</v>
      </c>
      <c r="C10" s="17">
        <v>42777</v>
      </c>
      <c r="D10" s="17">
        <v>42758</v>
      </c>
      <c r="E10" s="17"/>
      <c r="F10" s="17"/>
      <c r="G10" s="1">
        <f t="shared" si="0"/>
        <v>-19</v>
      </c>
      <c r="H10" s="16">
        <f t="shared" si="1"/>
        <v>-15295</v>
      </c>
    </row>
    <row r="11" spans="1:8" ht="15">
      <c r="A11" s="28" t="s">
        <v>29</v>
      </c>
      <c r="B11" s="16">
        <v>15994</v>
      </c>
      <c r="C11" s="17">
        <v>42748</v>
      </c>
      <c r="D11" s="17">
        <v>42759</v>
      </c>
      <c r="E11" s="17"/>
      <c r="F11" s="17"/>
      <c r="G11" s="1">
        <f t="shared" si="0"/>
        <v>11</v>
      </c>
      <c r="H11" s="16">
        <f t="shared" si="1"/>
        <v>175934</v>
      </c>
    </row>
    <row r="12" spans="1:8" ht="15">
      <c r="A12" s="28" t="s">
        <v>30</v>
      </c>
      <c r="B12" s="16">
        <v>245.9</v>
      </c>
      <c r="C12" s="17">
        <v>42790</v>
      </c>
      <c r="D12" s="17">
        <v>42760</v>
      </c>
      <c r="E12" s="17"/>
      <c r="F12" s="17"/>
      <c r="G12" s="1">
        <f t="shared" si="0"/>
        <v>-30</v>
      </c>
      <c r="H12" s="16">
        <f t="shared" si="1"/>
        <v>-7377</v>
      </c>
    </row>
    <row r="13" spans="1:8" ht="15">
      <c r="A13" s="28" t="s">
        <v>30</v>
      </c>
      <c r="B13" s="16">
        <v>25.19</v>
      </c>
      <c r="C13" s="17">
        <v>42790</v>
      </c>
      <c r="D13" s="17">
        <v>42760</v>
      </c>
      <c r="E13" s="17"/>
      <c r="F13" s="17"/>
      <c r="G13" s="1">
        <f t="shared" si="0"/>
        <v>-30</v>
      </c>
      <c r="H13" s="16">
        <f t="shared" si="1"/>
        <v>-755.7</v>
      </c>
    </row>
    <row r="14" spans="1:8" ht="15">
      <c r="A14" s="28" t="s">
        <v>31</v>
      </c>
      <c r="B14" s="16">
        <v>135</v>
      </c>
      <c r="C14" s="17">
        <v>42799</v>
      </c>
      <c r="D14" s="17">
        <v>42773</v>
      </c>
      <c r="E14" s="17"/>
      <c r="F14" s="17"/>
      <c r="G14" s="1">
        <f t="shared" si="0"/>
        <v>-26</v>
      </c>
      <c r="H14" s="16">
        <f t="shared" si="1"/>
        <v>-3510</v>
      </c>
    </row>
    <row r="15" spans="1:8" ht="15">
      <c r="A15" s="28" t="s">
        <v>32</v>
      </c>
      <c r="B15" s="16">
        <v>282</v>
      </c>
      <c r="C15" s="17">
        <v>42799</v>
      </c>
      <c r="D15" s="17">
        <v>42773</v>
      </c>
      <c r="E15" s="17"/>
      <c r="F15" s="17"/>
      <c r="G15" s="1">
        <f t="shared" si="0"/>
        <v>-26</v>
      </c>
      <c r="H15" s="16">
        <f t="shared" si="1"/>
        <v>-7332</v>
      </c>
    </row>
    <row r="16" spans="1:8" ht="15">
      <c r="A16" s="28" t="s">
        <v>33</v>
      </c>
      <c r="B16" s="16">
        <v>243.87</v>
      </c>
      <c r="C16" s="17">
        <v>42792</v>
      </c>
      <c r="D16" s="17">
        <v>42773</v>
      </c>
      <c r="E16" s="17"/>
      <c r="F16" s="17"/>
      <c r="G16" s="1">
        <f t="shared" si="0"/>
        <v>-19</v>
      </c>
      <c r="H16" s="16">
        <f t="shared" si="1"/>
        <v>-4633.53</v>
      </c>
    </row>
    <row r="17" spans="1:8" ht="15">
      <c r="A17" s="28" t="s">
        <v>34</v>
      </c>
      <c r="B17" s="16">
        <v>2871</v>
      </c>
      <c r="C17" s="17">
        <v>42798</v>
      </c>
      <c r="D17" s="17">
        <v>42775</v>
      </c>
      <c r="E17" s="17"/>
      <c r="F17" s="17"/>
      <c r="G17" s="1">
        <f t="shared" si="0"/>
        <v>-23</v>
      </c>
      <c r="H17" s="16">
        <f t="shared" si="1"/>
        <v>-66033</v>
      </c>
    </row>
    <row r="18" spans="1:8" ht="15">
      <c r="A18" s="28" t="s">
        <v>35</v>
      </c>
      <c r="B18" s="16">
        <v>198</v>
      </c>
      <c r="C18" s="17">
        <v>42798</v>
      </c>
      <c r="D18" s="17">
        <v>42775</v>
      </c>
      <c r="E18" s="17"/>
      <c r="F18" s="17"/>
      <c r="G18" s="1">
        <f t="shared" si="0"/>
        <v>-23</v>
      </c>
      <c r="H18" s="16">
        <f t="shared" si="1"/>
        <v>-4554</v>
      </c>
    </row>
    <row r="19" spans="1:8" ht="15">
      <c r="A19" s="28" t="s">
        <v>36</v>
      </c>
      <c r="B19" s="16">
        <v>166</v>
      </c>
      <c r="C19" s="17">
        <v>42804</v>
      </c>
      <c r="D19" s="17">
        <v>42775</v>
      </c>
      <c r="E19" s="17"/>
      <c r="F19" s="17"/>
      <c r="G19" s="1">
        <f t="shared" si="0"/>
        <v>-29</v>
      </c>
      <c r="H19" s="16">
        <f t="shared" si="1"/>
        <v>-4814</v>
      </c>
    </row>
    <row r="20" spans="1:8" ht="15">
      <c r="A20" s="28" t="s">
        <v>37</v>
      </c>
      <c r="B20" s="16">
        <v>550</v>
      </c>
      <c r="C20" s="17">
        <v>42814</v>
      </c>
      <c r="D20" s="17">
        <v>42798</v>
      </c>
      <c r="E20" s="17"/>
      <c r="F20" s="17"/>
      <c r="G20" s="1">
        <f t="shared" si="0"/>
        <v>-16</v>
      </c>
      <c r="H20" s="16">
        <f t="shared" si="1"/>
        <v>-8800</v>
      </c>
    </row>
    <row r="21" spans="1:8" ht="15">
      <c r="A21" s="28" t="s">
        <v>38</v>
      </c>
      <c r="B21" s="16">
        <v>62</v>
      </c>
      <c r="C21" s="17">
        <v>42818</v>
      </c>
      <c r="D21" s="17">
        <v>42798</v>
      </c>
      <c r="E21" s="17"/>
      <c r="F21" s="17"/>
      <c r="G21" s="1">
        <f t="shared" si="0"/>
        <v>-20</v>
      </c>
      <c r="H21" s="16">
        <f t="shared" si="1"/>
        <v>-1240</v>
      </c>
    </row>
    <row r="22" spans="1:8" ht="15">
      <c r="A22" s="28" t="s">
        <v>39</v>
      </c>
      <c r="B22" s="16">
        <v>161.64</v>
      </c>
      <c r="C22" s="17">
        <v>42826</v>
      </c>
      <c r="D22" s="17">
        <v>42798</v>
      </c>
      <c r="E22" s="17"/>
      <c r="F22" s="17"/>
      <c r="G22" s="1">
        <f t="shared" si="0"/>
        <v>-28</v>
      </c>
      <c r="H22" s="16">
        <f t="shared" si="1"/>
        <v>-4525.92</v>
      </c>
    </row>
    <row r="23" spans="1:8" ht="15">
      <c r="A23" s="28" t="s">
        <v>40</v>
      </c>
      <c r="B23" s="16">
        <v>176.2</v>
      </c>
      <c r="C23" s="17">
        <v>42833</v>
      </c>
      <c r="D23" s="17">
        <v>42817</v>
      </c>
      <c r="E23" s="17"/>
      <c r="F23" s="17"/>
      <c r="G23" s="1">
        <f t="shared" si="0"/>
        <v>-16</v>
      </c>
      <c r="H23" s="16">
        <f t="shared" si="1"/>
        <v>-2819.2</v>
      </c>
    </row>
    <row r="24" spans="1:8" ht="15">
      <c r="A24" s="28" t="s">
        <v>41</v>
      </c>
      <c r="B24" s="16">
        <v>733.12</v>
      </c>
      <c r="C24" s="17">
        <v>42831</v>
      </c>
      <c r="D24" s="17">
        <v>42817</v>
      </c>
      <c r="E24" s="17"/>
      <c r="F24" s="17"/>
      <c r="G24" s="1">
        <f t="shared" si="0"/>
        <v>-14</v>
      </c>
      <c r="H24" s="16">
        <f t="shared" si="1"/>
        <v>-10263.68</v>
      </c>
    </row>
    <row r="25" spans="1:8" ht="15">
      <c r="A25" s="28" t="s">
        <v>42</v>
      </c>
      <c r="B25" s="16">
        <v>237.9</v>
      </c>
      <c r="C25" s="17">
        <v>42831</v>
      </c>
      <c r="D25" s="17">
        <v>42817</v>
      </c>
      <c r="E25" s="17"/>
      <c r="F25" s="17"/>
      <c r="G25" s="1">
        <f t="shared" si="0"/>
        <v>-14</v>
      </c>
      <c r="H25" s="16">
        <f t="shared" si="1"/>
        <v>-3330.6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33053.130000000005</v>
      </c>
      <c r="C1">
        <f>COUNTA(A4:A203)</f>
        <v>41</v>
      </c>
      <c r="G1" s="20">
        <f>IF(B1&lt;&gt;0,H1/B1,0)</f>
        <v>-21.16206029504619</v>
      </c>
      <c r="H1" s="19">
        <f>SUM(H4:H195)</f>
        <v>-699472.3300000001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43</v>
      </c>
      <c r="B4" s="16">
        <v>1630</v>
      </c>
      <c r="C4" s="17">
        <v>42851</v>
      </c>
      <c r="D4" s="17">
        <v>42826</v>
      </c>
      <c r="E4" s="17"/>
      <c r="F4" s="17"/>
      <c r="G4" s="1">
        <f>D4-C4-(F4-E4)</f>
        <v>-25</v>
      </c>
      <c r="H4" s="16">
        <f>B4*G4</f>
        <v>-40750</v>
      </c>
    </row>
    <row r="5" spans="1:8" ht="15">
      <c r="A5" s="28" t="s">
        <v>44</v>
      </c>
      <c r="B5" s="16">
        <v>818.18</v>
      </c>
      <c r="C5" s="17">
        <v>42865</v>
      </c>
      <c r="D5" s="17">
        <v>42837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-22909.039999999997</v>
      </c>
    </row>
    <row r="6" spans="1:8" ht="15">
      <c r="A6" s="28" t="s">
        <v>45</v>
      </c>
      <c r="B6" s="16">
        <v>1000</v>
      </c>
      <c r="C6" s="17">
        <v>42865</v>
      </c>
      <c r="D6" s="17">
        <v>42837</v>
      </c>
      <c r="E6" s="17"/>
      <c r="F6" s="17"/>
      <c r="G6" s="1">
        <f t="shared" si="0"/>
        <v>-28</v>
      </c>
      <c r="H6" s="16">
        <f t="shared" si="1"/>
        <v>-28000</v>
      </c>
    </row>
    <row r="7" spans="1:8" ht="15">
      <c r="A7" s="28" t="s">
        <v>46</v>
      </c>
      <c r="B7" s="16">
        <v>220</v>
      </c>
      <c r="C7" s="17">
        <v>42865</v>
      </c>
      <c r="D7" s="17">
        <v>42837</v>
      </c>
      <c r="E7" s="17"/>
      <c r="F7" s="17"/>
      <c r="G7" s="1">
        <f t="shared" si="0"/>
        <v>-28</v>
      </c>
      <c r="H7" s="16">
        <f t="shared" si="1"/>
        <v>-6160</v>
      </c>
    </row>
    <row r="8" spans="1:8" ht="15">
      <c r="A8" s="28" t="s">
        <v>47</v>
      </c>
      <c r="B8" s="16">
        <v>120</v>
      </c>
      <c r="C8" s="17">
        <v>42856</v>
      </c>
      <c r="D8" s="17">
        <v>42837</v>
      </c>
      <c r="E8" s="17"/>
      <c r="F8" s="17"/>
      <c r="G8" s="1">
        <f t="shared" si="0"/>
        <v>-19</v>
      </c>
      <c r="H8" s="16">
        <f t="shared" si="1"/>
        <v>-2280</v>
      </c>
    </row>
    <row r="9" spans="1:8" ht="15">
      <c r="A9" s="28" t="s">
        <v>48</v>
      </c>
      <c r="B9" s="16">
        <v>100</v>
      </c>
      <c r="C9" s="17">
        <v>42856</v>
      </c>
      <c r="D9" s="17">
        <v>42837</v>
      </c>
      <c r="E9" s="17"/>
      <c r="F9" s="17"/>
      <c r="G9" s="1">
        <f t="shared" si="0"/>
        <v>-19</v>
      </c>
      <c r="H9" s="16">
        <f t="shared" si="1"/>
        <v>-1900</v>
      </c>
    </row>
    <row r="10" spans="1:8" ht="15">
      <c r="A10" s="28" t="s">
        <v>49</v>
      </c>
      <c r="B10" s="16">
        <v>16.39</v>
      </c>
      <c r="C10" s="17">
        <v>42866</v>
      </c>
      <c r="D10" s="17">
        <v>42837</v>
      </c>
      <c r="E10" s="17"/>
      <c r="F10" s="17"/>
      <c r="G10" s="1">
        <f t="shared" si="0"/>
        <v>-29</v>
      </c>
      <c r="H10" s="16">
        <f t="shared" si="1"/>
        <v>-475.31</v>
      </c>
    </row>
    <row r="11" spans="1:8" ht="15">
      <c r="A11" s="28" t="s">
        <v>50</v>
      </c>
      <c r="B11" s="16">
        <v>259.9</v>
      </c>
      <c r="C11" s="17">
        <v>42869</v>
      </c>
      <c r="D11" s="17">
        <v>42858</v>
      </c>
      <c r="E11" s="17"/>
      <c r="F11" s="17"/>
      <c r="G11" s="1">
        <f t="shared" si="0"/>
        <v>-11</v>
      </c>
      <c r="H11" s="16">
        <f t="shared" si="1"/>
        <v>-2858.8999999999996</v>
      </c>
    </row>
    <row r="12" spans="1:8" ht="15">
      <c r="A12" s="28" t="s">
        <v>51</v>
      </c>
      <c r="B12" s="16">
        <v>72.9</v>
      </c>
      <c r="C12" s="17">
        <v>42867</v>
      </c>
      <c r="D12" s="17">
        <v>42860</v>
      </c>
      <c r="E12" s="17"/>
      <c r="F12" s="17"/>
      <c r="G12" s="1">
        <f t="shared" si="0"/>
        <v>-7</v>
      </c>
      <c r="H12" s="16">
        <f t="shared" si="1"/>
        <v>-510.30000000000007</v>
      </c>
    </row>
    <row r="13" spans="1:8" ht="15">
      <c r="A13" s="28" t="s">
        <v>52</v>
      </c>
      <c r="B13" s="16">
        <v>181.52</v>
      </c>
      <c r="C13" s="17">
        <v>42893</v>
      </c>
      <c r="D13" s="17">
        <v>42860</v>
      </c>
      <c r="E13" s="17"/>
      <c r="F13" s="17"/>
      <c r="G13" s="1">
        <f t="shared" si="0"/>
        <v>-33</v>
      </c>
      <c r="H13" s="16">
        <f t="shared" si="1"/>
        <v>-5990.160000000001</v>
      </c>
    </row>
    <row r="14" spans="1:8" ht="15">
      <c r="A14" s="28" t="s">
        <v>53</v>
      </c>
      <c r="B14" s="16">
        <v>135.99</v>
      </c>
      <c r="C14" s="17">
        <v>42873</v>
      </c>
      <c r="D14" s="17">
        <v>42860</v>
      </c>
      <c r="E14" s="17"/>
      <c r="F14" s="17"/>
      <c r="G14" s="1">
        <f t="shared" si="0"/>
        <v>-13</v>
      </c>
      <c r="H14" s="16">
        <f t="shared" si="1"/>
        <v>-1767.8700000000001</v>
      </c>
    </row>
    <row r="15" spans="1:8" ht="15">
      <c r="A15" s="28" t="s">
        <v>54</v>
      </c>
      <c r="B15" s="16">
        <v>190.17</v>
      </c>
      <c r="C15" s="17">
        <v>42873</v>
      </c>
      <c r="D15" s="17">
        <v>42860</v>
      </c>
      <c r="E15" s="17"/>
      <c r="F15" s="17"/>
      <c r="G15" s="1">
        <f t="shared" si="0"/>
        <v>-13</v>
      </c>
      <c r="H15" s="16">
        <f t="shared" si="1"/>
        <v>-2472.21</v>
      </c>
    </row>
    <row r="16" spans="1:8" ht="15">
      <c r="A16" s="28" t="s">
        <v>55</v>
      </c>
      <c r="B16" s="16">
        <v>285.89</v>
      </c>
      <c r="C16" s="17">
        <v>42873</v>
      </c>
      <c r="D16" s="17">
        <v>42860</v>
      </c>
      <c r="E16" s="17"/>
      <c r="F16" s="17"/>
      <c r="G16" s="1">
        <f t="shared" si="0"/>
        <v>-13</v>
      </c>
      <c r="H16" s="16">
        <f t="shared" si="1"/>
        <v>-3716.5699999999997</v>
      </c>
    </row>
    <row r="17" spans="1:8" ht="15">
      <c r="A17" s="28" t="s">
        <v>56</v>
      </c>
      <c r="B17" s="16">
        <v>77.39</v>
      </c>
      <c r="C17" s="17">
        <v>42893</v>
      </c>
      <c r="D17" s="17">
        <v>42860</v>
      </c>
      <c r="E17" s="17"/>
      <c r="F17" s="17"/>
      <c r="G17" s="1">
        <f t="shared" si="0"/>
        <v>-33</v>
      </c>
      <c r="H17" s="16">
        <f t="shared" si="1"/>
        <v>-2553.87</v>
      </c>
    </row>
    <row r="18" spans="1:8" ht="15">
      <c r="A18" s="28" t="s">
        <v>57</v>
      </c>
      <c r="B18" s="16">
        <v>30.63</v>
      </c>
      <c r="C18" s="17">
        <v>42873</v>
      </c>
      <c r="D18" s="17">
        <v>42860</v>
      </c>
      <c r="E18" s="17"/>
      <c r="F18" s="17"/>
      <c r="G18" s="1">
        <f t="shared" si="0"/>
        <v>-13</v>
      </c>
      <c r="H18" s="16">
        <f t="shared" si="1"/>
        <v>-398.19</v>
      </c>
    </row>
    <row r="19" spans="1:8" ht="15">
      <c r="A19" s="28" t="s">
        <v>58</v>
      </c>
      <c r="B19" s="16">
        <v>334.06</v>
      </c>
      <c r="C19" s="17">
        <v>42873</v>
      </c>
      <c r="D19" s="17">
        <v>42860</v>
      </c>
      <c r="E19" s="17"/>
      <c r="F19" s="17"/>
      <c r="G19" s="1">
        <f t="shared" si="0"/>
        <v>-13</v>
      </c>
      <c r="H19" s="16">
        <f t="shared" si="1"/>
        <v>-4342.78</v>
      </c>
    </row>
    <row r="20" spans="1:8" ht="15">
      <c r="A20" s="28" t="s">
        <v>59</v>
      </c>
      <c r="B20" s="16">
        <v>62.75</v>
      </c>
      <c r="C20" s="17">
        <v>42875</v>
      </c>
      <c r="D20" s="17">
        <v>42860</v>
      </c>
      <c r="E20" s="17"/>
      <c r="F20" s="17"/>
      <c r="G20" s="1">
        <f t="shared" si="0"/>
        <v>-15</v>
      </c>
      <c r="H20" s="16">
        <f t="shared" si="1"/>
        <v>-941.25</v>
      </c>
    </row>
    <row r="21" spans="1:8" ht="15">
      <c r="A21" s="28" t="s">
        <v>60</v>
      </c>
      <c r="B21" s="16">
        <v>245.52</v>
      </c>
      <c r="C21" s="17">
        <v>42875</v>
      </c>
      <c r="D21" s="17">
        <v>42860</v>
      </c>
      <c r="E21" s="17"/>
      <c r="F21" s="17"/>
      <c r="G21" s="1">
        <f t="shared" si="0"/>
        <v>-15</v>
      </c>
      <c r="H21" s="16">
        <f t="shared" si="1"/>
        <v>-3682.8</v>
      </c>
    </row>
    <row r="22" spans="1:8" ht="15">
      <c r="A22" s="28" t="s">
        <v>61</v>
      </c>
      <c r="B22" s="16">
        <v>2116.5</v>
      </c>
      <c r="C22" s="17">
        <v>42881</v>
      </c>
      <c r="D22" s="17">
        <v>42860</v>
      </c>
      <c r="E22" s="17"/>
      <c r="F22" s="17"/>
      <c r="G22" s="1">
        <f t="shared" si="0"/>
        <v>-21</v>
      </c>
      <c r="H22" s="16">
        <f t="shared" si="1"/>
        <v>-44446.5</v>
      </c>
    </row>
    <row r="23" spans="1:8" ht="15">
      <c r="A23" s="28" t="s">
        <v>62</v>
      </c>
      <c r="B23" s="16">
        <v>756</v>
      </c>
      <c r="C23" s="17">
        <v>42867</v>
      </c>
      <c r="D23" s="17">
        <v>42860</v>
      </c>
      <c r="E23" s="17"/>
      <c r="F23" s="17"/>
      <c r="G23" s="1">
        <f t="shared" si="0"/>
        <v>-7</v>
      </c>
      <c r="H23" s="16">
        <f t="shared" si="1"/>
        <v>-5292</v>
      </c>
    </row>
    <row r="24" spans="1:8" ht="15">
      <c r="A24" s="28" t="s">
        <v>63</v>
      </c>
      <c r="B24" s="16">
        <v>119.74</v>
      </c>
      <c r="C24" s="17">
        <v>42882</v>
      </c>
      <c r="D24" s="17">
        <v>42860</v>
      </c>
      <c r="E24" s="17"/>
      <c r="F24" s="17"/>
      <c r="G24" s="1">
        <f t="shared" si="0"/>
        <v>-22</v>
      </c>
      <c r="H24" s="16">
        <f t="shared" si="1"/>
        <v>-2634.2799999999997</v>
      </c>
    </row>
    <row r="25" spans="1:8" ht="15">
      <c r="A25" s="28" t="s">
        <v>64</v>
      </c>
      <c r="B25" s="16">
        <v>7407.73</v>
      </c>
      <c r="C25" s="17">
        <v>42893</v>
      </c>
      <c r="D25" s="17">
        <v>42866</v>
      </c>
      <c r="E25" s="17"/>
      <c r="F25" s="17"/>
      <c r="G25" s="1">
        <f t="shared" si="0"/>
        <v>-27</v>
      </c>
      <c r="H25" s="16">
        <f t="shared" si="1"/>
        <v>-200008.71</v>
      </c>
    </row>
    <row r="26" spans="1:8" ht="15">
      <c r="A26" s="28" t="s">
        <v>65</v>
      </c>
      <c r="B26" s="16">
        <v>304.5</v>
      </c>
      <c r="C26" s="17">
        <v>42893</v>
      </c>
      <c r="D26" s="17">
        <v>42866</v>
      </c>
      <c r="E26" s="17"/>
      <c r="F26" s="17"/>
      <c r="G26" s="1">
        <f t="shared" si="0"/>
        <v>-27</v>
      </c>
      <c r="H26" s="16">
        <f t="shared" si="1"/>
        <v>-8221.5</v>
      </c>
    </row>
    <row r="27" spans="1:8" ht="15">
      <c r="A27" s="28" t="s">
        <v>66</v>
      </c>
      <c r="B27" s="16">
        <v>410</v>
      </c>
      <c r="C27" s="17">
        <v>42890</v>
      </c>
      <c r="D27" s="17">
        <v>42866</v>
      </c>
      <c r="E27" s="17"/>
      <c r="F27" s="17"/>
      <c r="G27" s="1">
        <f t="shared" si="0"/>
        <v>-24</v>
      </c>
      <c r="H27" s="16">
        <f t="shared" si="1"/>
        <v>-9840</v>
      </c>
    </row>
    <row r="28" spans="1:8" ht="15">
      <c r="A28" s="28" t="s">
        <v>67</v>
      </c>
      <c r="B28" s="16">
        <v>80</v>
      </c>
      <c r="C28" s="17">
        <v>42889</v>
      </c>
      <c r="D28" s="17">
        <v>42866</v>
      </c>
      <c r="E28" s="17"/>
      <c r="F28" s="17"/>
      <c r="G28" s="1">
        <f t="shared" si="0"/>
        <v>-23</v>
      </c>
      <c r="H28" s="16">
        <f t="shared" si="1"/>
        <v>-1840</v>
      </c>
    </row>
    <row r="29" spans="1:8" ht="15">
      <c r="A29" s="28" t="s">
        <v>68</v>
      </c>
      <c r="B29" s="16">
        <v>20</v>
      </c>
      <c r="C29" s="17">
        <v>42893</v>
      </c>
      <c r="D29" s="17">
        <v>42868</v>
      </c>
      <c r="E29" s="17"/>
      <c r="F29" s="17"/>
      <c r="G29" s="1">
        <f t="shared" si="0"/>
        <v>-25</v>
      </c>
      <c r="H29" s="16">
        <f t="shared" si="1"/>
        <v>-500</v>
      </c>
    </row>
    <row r="30" spans="1:8" ht="15">
      <c r="A30" s="28" t="s">
        <v>69</v>
      </c>
      <c r="B30" s="16">
        <v>745.45</v>
      </c>
      <c r="C30" s="17">
        <v>42894</v>
      </c>
      <c r="D30" s="17">
        <v>42879</v>
      </c>
      <c r="E30" s="17"/>
      <c r="F30" s="17"/>
      <c r="G30" s="1">
        <f t="shared" si="0"/>
        <v>-15</v>
      </c>
      <c r="H30" s="16">
        <f t="shared" si="1"/>
        <v>-11181.75</v>
      </c>
    </row>
    <row r="31" spans="1:8" ht="15">
      <c r="A31" s="28" t="s">
        <v>70</v>
      </c>
      <c r="B31" s="16">
        <v>400</v>
      </c>
      <c r="C31" s="17">
        <v>42896</v>
      </c>
      <c r="D31" s="17">
        <v>42879</v>
      </c>
      <c r="E31" s="17"/>
      <c r="F31" s="17"/>
      <c r="G31" s="1">
        <f t="shared" si="0"/>
        <v>-17</v>
      </c>
      <c r="H31" s="16">
        <f t="shared" si="1"/>
        <v>-6800</v>
      </c>
    </row>
    <row r="32" spans="1:8" ht="15">
      <c r="A32" s="28" t="s">
        <v>71</v>
      </c>
      <c r="B32" s="16">
        <v>763.64</v>
      </c>
      <c r="C32" s="17">
        <v>42908</v>
      </c>
      <c r="D32" s="17">
        <v>42879</v>
      </c>
      <c r="E32" s="17"/>
      <c r="F32" s="17"/>
      <c r="G32" s="1">
        <f t="shared" si="0"/>
        <v>-29</v>
      </c>
      <c r="H32" s="16">
        <f t="shared" si="1"/>
        <v>-22145.56</v>
      </c>
    </row>
    <row r="33" spans="1:8" ht="15">
      <c r="A33" s="28" t="s">
        <v>72</v>
      </c>
      <c r="B33" s="16">
        <v>285</v>
      </c>
      <c r="C33" s="17">
        <v>42904</v>
      </c>
      <c r="D33" s="17">
        <v>42879</v>
      </c>
      <c r="E33" s="17"/>
      <c r="F33" s="17"/>
      <c r="G33" s="1">
        <f t="shared" si="0"/>
        <v>-25</v>
      </c>
      <c r="H33" s="16">
        <f t="shared" si="1"/>
        <v>-7125</v>
      </c>
    </row>
    <row r="34" spans="1:8" ht="15">
      <c r="A34" s="28" t="s">
        <v>73</v>
      </c>
      <c r="B34" s="16">
        <v>28.3</v>
      </c>
      <c r="C34" s="17">
        <v>42912</v>
      </c>
      <c r="D34" s="17">
        <v>42906</v>
      </c>
      <c r="E34" s="17"/>
      <c r="F34" s="17"/>
      <c r="G34" s="1">
        <f t="shared" si="0"/>
        <v>-6</v>
      </c>
      <c r="H34" s="16">
        <f t="shared" si="1"/>
        <v>-169.8</v>
      </c>
    </row>
    <row r="35" spans="1:8" ht="15">
      <c r="A35" s="28" t="s">
        <v>74</v>
      </c>
      <c r="B35" s="16">
        <v>32.04</v>
      </c>
      <c r="C35" s="17">
        <v>42921</v>
      </c>
      <c r="D35" s="17">
        <v>42906</v>
      </c>
      <c r="E35" s="17"/>
      <c r="F35" s="17"/>
      <c r="G35" s="1">
        <f t="shared" si="0"/>
        <v>-15</v>
      </c>
      <c r="H35" s="16">
        <f t="shared" si="1"/>
        <v>-480.59999999999997</v>
      </c>
    </row>
    <row r="36" spans="1:8" ht="15">
      <c r="A36" s="28" t="s">
        <v>75</v>
      </c>
      <c r="B36" s="16">
        <v>1550</v>
      </c>
      <c r="C36" s="17">
        <v>42902</v>
      </c>
      <c r="D36" s="17">
        <v>42906</v>
      </c>
      <c r="E36" s="17"/>
      <c r="F36" s="17"/>
      <c r="G36" s="1">
        <f t="shared" si="0"/>
        <v>4</v>
      </c>
      <c r="H36" s="16">
        <f t="shared" si="1"/>
        <v>6200</v>
      </c>
    </row>
    <row r="37" spans="1:8" ht="15">
      <c r="A37" s="28" t="s">
        <v>76</v>
      </c>
      <c r="B37" s="16">
        <v>75</v>
      </c>
      <c r="C37" s="17">
        <v>42908</v>
      </c>
      <c r="D37" s="17">
        <v>42906</v>
      </c>
      <c r="E37" s="17"/>
      <c r="F37" s="17"/>
      <c r="G37" s="1">
        <f t="shared" si="0"/>
        <v>-2</v>
      </c>
      <c r="H37" s="16">
        <f t="shared" si="1"/>
        <v>-150</v>
      </c>
    </row>
    <row r="38" spans="1:8" ht="15">
      <c r="A38" s="28" t="s">
        <v>77</v>
      </c>
      <c r="B38" s="16">
        <v>1952</v>
      </c>
      <c r="C38" s="17">
        <v>42916</v>
      </c>
      <c r="D38" s="17">
        <v>42906</v>
      </c>
      <c r="E38" s="17"/>
      <c r="F38" s="17"/>
      <c r="G38" s="1">
        <f t="shared" si="0"/>
        <v>-10</v>
      </c>
      <c r="H38" s="16">
        <f t="shared" si="1"/>
        <v>-19520</v>
      </c>
    </row>
    <row r="39" spans="1:8" ht="15">
      <c r="A39" s="28" t="s">
        <v>78</v>
      </c>
      <c r="B39" s="16">
        <v>750</v>
      </c>
      <c r="C39" s="17">
        <v>42922</v>
      </c>
      <c r="D39" s="17">
        <v>42906</v>
      </c>
      <c r="E39" s="17"/>
      <c r="F39" s="17"/>
      <c r="G39" s="1">
        <f t="shared" si="0"/>
        <v>-16</v>
      </c>
      <c r="H39" s="16">
        <f t="shared" si="1"/>
        <v>-12000</v>
      </c>
    </row>
    <row r="40" spans="1:8" ht="15">
      <c r="A40" s="28" t="s">
        <v>79</v>
      </c>
      <c r="B40" s="16">
        <v>1625</v>
      </c>
      <c r="C40" s="17">
        <v>42923</v>
      </c>
      <c r="D40" s="17">
        <v>42908</v>
      </c>
      <c r="E40" s="17"/>
      <c r="F40" s="17"/>
      <c r="G40" s="1">
        <f t="shared" si="0"/>
        <v>-15</v>
      </c>
      <c r="H40" s="16">
        <f t="shared" si="1"/>
        <v>-24375</v>
      </c>
    </row>
    <row r="41" spans="1:8" ht="15">
      <c r="A41" s="28" t="s">
        <v>80</v>
      </c>
      <c r="B41" s="16">
        <v>62.66</v>
      </c>
      <c r="C41" s="17">
        <v>42937</v>
      </c>
      <c r="D41" s="17">
        <v>42908</v>
      </c>
      <c r="E41" s="17"/>
      <c r="F41" s="17"/>
      <c r="G41" s="1">
        <f t="shared" si="0"/>
        <v>-29</v>
      </c>
      <c r="H41" s="16">
        <f t="shared" si="1"/>
        <v>-1817.1399999999999</v>
      </c>
    </row>
    <row r="42" spans="1:8" ht="15">
      <c r="A42" s="28" t="s">
        <v>81</v>
      </c>
      <c r="B42" s="16">
        <v>77.04</v>
      </c>
      <c r="C42" s="17">
        <v>42929</v>
      </c>
      <c r="D42" s="17">
        <v>42908</v>
      </c>
      <c r="E42" s="17"/>
      <c r="F42" s="17"/>
      <c r="G42" s="1">
        <f t="shared" si="0"/>
        <v>-21</v>
      </c>
      <c r="H42" s="16">
        <f t="shared" si="1"/>
        <v>-1617.8400000000001</v>
      </c>
    </row>
    <row r="43" spans="1:8" ht="15">
      <c r="A43" s="28" t="s">
        <v>82</v>
      </c>
      <c r="B43" s="16">
        <v>254.1</v>
      </c>
      <c r="C43" s="17">
        <v>42937</v>
      </c>
      <c r="D43" s="17">
        <v>42908</v>
      </c>
      <c r="E43" s="17"/>
      <c r="F43" s="17"/>
      <c r="G43" s="1">
        <f t="shared" si="0"/>
        <v>-29</v>
      </c>
      <c r="H43" s="16">
        <f t="shared" si="1"/>
        <v>-7368.9</v>
      </c>
    </row>
    <row r="44" spans="1:8" ht="15">
      <c r="A44" s="28" t="s">
        <v>83</v>
      </c>
      <c r="B44" s="16">
        <v>7457.14</v>
      </c>
      <c r="C44" s="17">
        <v>42938</v>
      </c>
      <c r="D44" s="17">
        <v>42913</v>
      </c>
      <c r="E44" s="17"/>
      <c r="F44" s="17"/>
      <c r="G44" s="1">
        <f t="shared" si="0"/>
        <v>-25</v>
      </c>
      <c r="H44" s="16">
        <f t="shared" si="1"/>
        <v>-186428.5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1848</v>
      </c>
      <c r="C1">
        <f>COUNTA(A4:A203)</f>
        <v>1</v>
      </c>
      <c r="G1" s="20">
        <f>IF(B1&lt;&gt;0,H1/B1,0)</f>
        <v>-30</v>
      </c>
      <c r="H1" s="19">
        <f>SUM(H4:H195)</f>
        <v>-55440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84</v>
      </c>
      <c r="B4" s="16">
        <v>1848</v>
      </c>
      <c r="C4" s="17">
        <v>42951</v>
      </c>
      <c r="D4" s="17">
        <v>42921</v>
      </c>
      <c r="E4" s="17"/>
      <c r="F4" s="17"/>
      <c r="G4" s="1">
        <f>D4-C4-(F4-E4)</f>
        <v>-30</v>
      </c>
      <c r="H4" s="16">
        <f>B4*G4</f>
        <v>-55440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2017-07-05T15:58:54Z</dcterms:modified>
  <cp:category/>
  <cp:version/>
  <cp:contentType/>
  <cp:contentStatus/>
</cp:coreProperties>
</file>